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Trakční vedení - ..." sheetId="2" r:id="rId2"/>
    <sheet name="SO 03 - Trakční vedení - ..." sheetId="3" r:id="rId3"/>
    <sheet name="SO 04 - ZOK - 0.TK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02 - Trakční vedení - ...'!$C$124:$K$209</definedName>
    <definedName name="_xlnm.Print_Area" localSheetId="1">'SO 02 - Trakční vedení - ...'!$C$4:$J$76,'SO 02 - Trakční vedení - ...'!$C$82:$J$106,'SO 02 - Trakční vedení - ...'!$C$112:$K$209</definedName>
    <definedName name="_xlnm.Print_Titles" localSheetId="1">'SO 02 - Trakční vedení - ...'!$124:$124</definedName>
    <definedName name="_xlnm._FilterDatabase" localSheetId="2" hidden="1">'SO 03 - Trakční vedení - ...'!$C$123:$K$199</definedName>
    <definedName name="_xlnm.Print_Area" localSheetId="2">'SO 03 - Trakční vedení - ...'!$C$4:$J$76,'SO 03 - Trakční vedení - ...'!$C$82:$J$105,'SO 03 - Trakční vedení - ...'!$C$111:$K$199</definedName>
    <definedName name="_xlnm.Print_Titles" localSheetId="2">'SO 03 - Trakční vedení - ...'!$123:$123</definedName>
    <definedName name="_xlnm._FilterDatabase" localSheetId="3" hidden="1">'SO 04 - ZOK - 0.TK'!$C$118:$K$130</definedName>
    <definedName name="_xlnm.Print_Area" localSheetId="3">'SO 04 - ZOK - 0.TK'!$C$4:$J$76,'SO 04 - ZOK - 0.TK'!$C$82:$J$100,'SO 04 - ZOK - 0.TK'!$C$106:$K$130</definedName>
    <definedName name="_xlnm.Print_Titles" localSheetId="3">'SO 04 - ZOK - 0.TK'!$118:$118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1" r="AX96"/>
  <c i="3" r="J37"/>
  <c r="J36"/>
  <c i="1" r="AY96"/>
  <c i="3" r="J35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1" r="L90"/>
  <c r="AM90"/>
  <c r="AM89"/>
  <c r="L89"/>
  <c r="AM87"/>
  <c r="L87"/>
  <c r="L85"/>
  <c r="L84"/>
  <c i="2" r="BK171"/>
  <c r="BK148"/>
  <c r="J209"/>
  <c r="J189"/>
  <c r="BK138"/>
  <c r="J201"/>
  <c r="J184"/>
  <c r="BK167"/>
  <c r="BK174"/>
  <c r="J155"/>
  <c r="BK199"/>
  <c r="BK187"/>
  <c r="BK192"/>
  <c r="BK154"/>
  <c r="BK135"/>
  <c i="1" r="AS94"/>
  <c i="2" r="BK163"/>
  <c r="J146"/>
  <c r="J194"/>
  <c r="BK143"/>
  <c r="J175"/>
  <c r="BK158"/>
  <c r="BK146"/>
  <c r="BK180"/>
  <c r="BK169"/>
  <c i="3" r="J131"/>
  <c r="J172"/>
  <c r="J154"/>
  <c r="BK159"/>
  <c r="BK190"/>
  <c r="J147"/>
  <c r="J185"/>
  <c r="BK134"/>
  <c r="BK142"/>
  <c r="J182"/>
  <c r="BK127"/>
  <c i="4" r="J128"/>
  <c i="2" r="BK142"/>
  <c r="J149"/>
  <c i="3" r="J194"/>
  <c r="BK139"/>
  <c r="BK196"/>
  <c r="BK140"/>
  <c r="BK154"/>
  <c r="BK199"/>
  <c r="J133"/>
  <c r="J178"/>
  <c r="BK176"/>
  <c r="J173"/>
  <c r="J128"/>
  <c i="4" r="BK124"/>
  <c i="2" r="BK209"/>
  <c r="BK131"/>
  <c r="J181"/>
  <c r="J168"/>
  <c i="3" r="BK169"/>
  <c r="BK153"/>
  <c r="BK128"/>
  <c r="J161"/>
  <c r="J195"/>
  <c r="BK194"/>
  <c r="BK143"/>
  <c r="BK170"/>
  <c r="J168"/>
  <c r="BK130"/>
  <c r="BK155"/>
  <c r="J130"/>
  <c r="J163"/>
  <c r="BK162"/>
  <c r="BK131"/>
  <c r="J159"/>
  <c r="J137"/>
  <c i="4" r="J127"/>
  <c i="2" r="BK140"/>
  <c r="BK185"/>
  <c r="BK153"/>
  <c r="J192"/>
  <c r="J177"/>
  <c r="J178"/>
  <c r="BK165"/>
  <c r="J187"/>
  <c r="J139"/>
  <c i="3" r="J160"/>
  <c r="J146"/>
  <c r="BK193"/>
  <c r="J171"/>
  <c r="BK158"/>
  <c r="BK191"/>
  <c r="J153"/>
  <c r="J198"/>
  <c r="J187"/>
  <c r="J188"/>
  <c r="J167"/>
  <c r="BK136"/>
  <c r="J152"/>
  <c i="4" r="BK123"/>
  <c i="2" r="BK208"/>
  <c r="BK200"/>
  <c r="BK144"/>
  <c r="BK128"/>
  <c r="BK191"/>
  <c i="3" r="BK179"/>
  <c r="BK147"/>
  <c r="BK137"/>
  <c r="BK165"/>
  <c r="BK198"/>
  <c r="J190"/>
  <c r="J180"/>
  <c i="4" r="BK128"/>
  <c r="BK122"/>
  <c i="2" r="J169"/>
  <c r="J200"/>
  <c r="BK173"/>
  <c r="J205"/>
  <c r="J162"/>
  <c i="3" r="BK151"/>
  <c r="BK187"/>
  <c r="J183"/>
  <c r="BK133"/>
  <c r="J132"/>
  <c r="J134"/>
  <c r="BK183"/>
  <c i="4" r="BK126"/>
  <c r="BK127"/>
  <c i="2" r="BK152"/>
  <c r="J170"/>
  <c r="BK201"/>
  <c r="J173"/>
  <c r="J158"/>
  <c r="BK190"/>
  <c r="BK170"/>
  <c r="J130"/>
  <c r="BK134"/>
  <c r="J144"/>
  <c r="J148"/>
  <c r="BK136"/>
  <c i="3" r="J129"/>
  <c r="BK188"/>
  <c r="BK171"/>
  <c r="BK173"/>
  <c r="BK144"/>
  <c r="J165"/>
  <c r="BK148"/>
  <c r="BK156"/>
  <c r="BK172"/>
  <c r="BK195"/>
  <c r="J199"/>
  <c r="J179"/>
  <c i="4" r="J125"/>
  <c r="J126"/>
  <c r="BK125"/>
  <c i="2" r="J153"/>
  <c r="J206"/>
  <c r="BK145"/>
  <c r="J191"/>
  <c r="BK206"/>
  <c r="J188"/>
  <c r="J157"/>
  <c r="BK161"/>
  <c r="J135"/>
  <c r="BK129"/>
  <c r="J171"/>
  <c r="BK181"/>
  <c r="BK147"/>
  <c r="J128"/>
  <c r="BK193"/>
  <c r="BK164"/>
  <c r="J197"/>
  <c r="J151"/>
  <c r="J190"/>
  <c r="BK156"/>
  <c r="J150"/>
  <c i="3" r="J149"/>
  <c r="BK149"/>
  <c r="J162"/>
  <c r="J140"/>
  <c r="J151"/>
  <c r="J155"/>
  <c r="BK157"/>
  <c r="BK161"/>
  <c r="BK180"/>
  <c r="J144"/>
  <c r="J196"/>
  <c r="J127"/>
  <c r="BK177"/>
  <c r="BK132"/>
  <c i="4" r="J130"/>
  <c i="2" r="BK162"/>
  <c r="J203"/>
  <c r="BK177"/>
  <c r="BK204"/>
  <c r="J159"/>
  <c r="J163"/>
  <c r="BK151"/>
  <c r="J131"/>
  <c r="BK172"/>
  <c r="BK182"/>
  <c r="J138"/>
  <c r="BK159"/>
  <c r="BK130"/>
  <c r="J167"/>
  <c r="J182"/>
  <c r="J132"/>
  <c r="BK186"/>
  <c r="J174"/>
  <c i="3" r="J170"/>
  <c r="J164"/>
  <c r="J145"/>
  <c r="J142"/>
  <c r="J181"/>
  <c r="BK166"/>
  <c r="BK129"/>
  <c r="J176"/>
  <c r="BK164"/>
  <c r="J174"/>
  <c r="J191"/>
  <c r="BK163"/>
  <c r="BK138"/>
  <c i="4" r="J123"/>
  <c i="2" r="BK149"/>
  <c r="J198"/>
  <c r="BK139"/>
  <c r="J152"/>
  <c r="BK203"/>
  <c r="J195"/>
  <c r="BK175"/>
  <c r="J143"/>
  <c r="BK132"/>
  <c r="J185"/>
  <c r="J199"/>
  <c r="BK176"/>
  <c r="J129"/>
  <c r="BK198"/>
  <c r="J147"/>
  <c r="BK195"/>
  <c r="J142"/>
  <c r="BK166"/>
  <c r="J145"/>
  <c r="BK178"/>
  <c r="BK155"/>
  <c i="3" r="BK167"/>
  <c r="BK178"/>
  <c r="J156"/>
  <c r="J184"/>
  <c r="J177"/>
  <c r="J148"/>
  <c r="J166"/>
  <c r="BK150"/>
  <c r="BK185"/>
  <c r="J139"/>
  <c r="BK152"/>
  <c r="J193"/>
  <c r="BK160"/>
  <c i="4" r="BK130"/>
  <c r="J122"/>
  <c i="2" r="BK194"/>
  <c r="BK205"/>
  <c r="J176"/>
  <c r="J156"/>
  <c r="BK189"/>
  <c r="J186"/>
  <c r="J140"/>
  <c r="BK184"/>
  <c r="BK157"/>
  <c r="J161"/>
  <c r="J160"/>
  <c i="3" r="BK182"/>
  <c r="BK145"/>
  <c i="2" r="BK168"/>
  <c r="J204"/>
  <c r="J193"/>
  <c r="J208"/>
  <c r="BK197"/>
  <c r="BK160"/>
  <c r="J154"/>
  <c r="J133"/>
  <c r="J180"/>
  <c r="J166"/>
  <c r="BK133"/>
  <c r="J164"/>
  <c r="J165"/>
  <c r="J136"/>
  <c r="BK150"/>
  <c r="J172"/>
  <c r="J134"/>
  <c r="BK188"/>
  <c i="3" r="BK189"/>
  <c r="BK146"/>
  <c r="J150"/>
  <c r="BK184"/>
  <c r="BK174"/>
  <c r="J189"/>
  <c r="J169"/>
  <c r="J158"/>
  <c r="J138"/>
  <c r="BK181"/>
  <c r="J136"/>
  <c r="J157"/>
  <c r="BK168"/>
  <c r="J143"/>
  <c i="4" r="J124"/>
  <c i="2" l="1" r="R141"/>
  <c r="P179"/>
  <c r="P202"/>
  <c r="T127"/>
  <c r="P196"/>
  <c i="3" r="P141"/>
  <c i="2" r="R137"/>
  <c r="R183"/>
  <c i="3" r="P175"/>
  <c r="BK135"/>
  <c r="J135"/>
  <c r="J99"/>
  <c r="R192"/>
  <c i="2" r="T141"/>
  <c r="BK196"/>
  <c r="J196"/>
  <c r="J103"/>
  <c r="T207"/>
  <c i="3" r="BK141"/>
  <c r="J141"/>
  <c r="J100"/>
  <c r="R186"/>
  <c i="2" r="P127"/>
  <c r="P137"/>
  <c r="T183"/>
  <c i="3" r="BK126"/>
  <c r="BK192"/>
  <c r="J192"/>
  <c r="J103"/>
  <c r="R126"/>
  <c r="P192"/>
  <c i="2" r="BK127"/>
  <c r="J127"/>
  <c r="J98"/>
  <c r="BK179"/>
  <c r="J179"/>
  <c r="J101"/>
  <c r="T202"/>
  <c i="3" r="R141"/>
  <c r="P186"/>
  <c r="R135"/>
  <c r="P197"/>
  <c i="2" r="BK137"/>
  <c r="J137"/>
  <c r="J99"/>
  <c r="R202"/>
  <c i="3" r="R197"/>
  <c i="2" r="P141"/>
  <c r="R179"/>
  <c r="R196"/>
  <c r="BK207"/>
  <c r="J207"/>
  <c r="J105"/>
  <c i="3" r="T141"/>
  <c r="T125"/>
  <c r="T124"/>
  <c r="T186"/>
  <c r="T135"/>
  <c i="2" r="BK141"/>
  <c r="J141"/>
  <c r="J100"/>
  <c r="T179"/>
  <c r="BK202"/>
  <c r="J202"/>
  <c r="J104"/>
  <c r="R207"/>
  <c i="3" r="T126"/>
  <c r="T175"/>
  <c r="BK197"/>
  <c r="J197"/>
  <c r="J104"/>
  <c i="4" r="P121"/>
  <c r="P120"/>
  <c r="P119"/>
  <c i="1" r="AU97"/>
  <c i="2" r="BK183"/>
  <c r="J183"/>
  <c r="J102"/>
  <c i="3" r="P126"/>
  <c r="R175"/>
  <c r="T197"/>
  <c i="4" r="R121"/>
  <c r="R120"/>
  <c r="R119"/>
  <c i="2" r="R127"/>
  <c r="R126"/>
  <c r="R125"/>
  <c r="T137"/>
  <c r="P183"/>
  <c r="T196"/>
  <c r="P207"/>
  <c i="3" r="P135"/>
  <c r="BK175"/>
  <c r="J175"/>
  <c r="J101"/>
  <c r="BK186"/>
  <c r="J186"/>
  <c r="J102"/>
  <c r="T192"/>
  <c i="4" r="BK121"/>
  <c r="J121"/>
  <c r="J98"/>
  <c r="T121"/>
  <c r="T120"/>
  <c r="T119"/>
  <c r="BK129"/>
  <c r="J129"/>
  <c r="J99"/>
  <c i="3" r="J126"/>
  <c r="J98"/>
  <c i="4" r="E85"/>
  <c r="F92"/>
  <c r="BE122"/>
  <c r="BE127"/>
  <c r="BE125"/>
  <c r="BE128"/>
  <c r="BE124"/>
  <c r="BE130"/>
  <c r="J113"/>
  <c r="BE126"/>
  <c r="BE123"/>
  <c i="2" r="BK126"/>
  <c r="J126"/>
  <c r="J97"/>
  <c i="3" r="BE158"/>
  <c r="BE181"/>
  <c r="E85"/>
  <c r="BE131"/>
  <c r="BE149"/>
  <c r="BE153"/>
  <c r="BE189"/>
  <c r="BE194"/>
  <c r="J118"/>
  <c r="BE155"/>
  <c r="BE193"/>
  <c r="BE182"/>
  <c r="BE199"/>
  <c r="BE130"/>
  <c r="BE137"/>
  <c r="BE166"/>
  <c r="BE180"/>
  <c r="BE184"/>
  <c r="F92"/>
  <c r="BE133"/>
  <c r="BE148"/>
  <c r="BE152"/>
  <c r="BE161"/>
  <c r="BE167"/>
  <c r="BE168"/>
  <c r="BE169"/>
  <c r="BE188"/>
  <c r="BE191"/>
  <c r="BE134"/>
  <c r="BE151"/>
  <c r="BE165"/>
  <c r="BE171"/>
  <c r="BE178"/>
  <c r="BE128"/>
  <c r="BE142"/>
  <c r="BE143"/>
  <c r="BE144"/>
  <c r="BE164"/>
  <c r="BE170"/>
  <c r="BE139"/>
  <c r="BE146"/>
  <c r="BE150"/>
  <c r="BE160"/>
  <c r="BE162"/>
  <c r="BE163"/>
  <c r="BE179"/>
  <c r="BE183"/>
  <c r="BE187"/>
  <c r="BE195"/>
  <c r="BE198"/>
  <c r="BE129"/>
  <c r="BE177"/>
  <c r="BE190"/>
  <c r="BE159"/>
  <c r="BE176"/>
  <c r="BE132"/>
  <c r="BE136"/>
  <c r="BE156"/>
  <c r="BE127"/>
  <c r="BE138"/>
  <c r="BE140"/>
  <c r="BE173"/>
  <c r="BE196"/>
  <c r="BE145"/>
  <c r="BE147"/>
  <c r="BE154"/>
  <c r="BE157"/>
  <c r="BE172"/>
  <c r="BE174"/>
  <c r="BE185"/>
  <c i="2" r="BE151"/>
  <c r="BE184"/>
  <c r="BE189"/>
  <c r="BE205"/>
  <c r="E85"/>
  <c r="BE152"/>
  <c r="BE138"/>
  <c r="BE139"/>
  <c r="BE145"/>
  <c r="BE146"/>
  <c r="BE153"/>
  <c r="BE159"/>
  <c r="BE167"/>
  <c r="BE193"/>
  <c r="BE144"/>
  <c r="BE156"/>
  <c r="BE170"/>
  <c r="BE174"/>
  <c r="BE175"/>
  <c r="BE177"/>
  <c r="BE180"/>
  <c r="BE188"/>
  <c r="BE176"/>
  <c r="J119"/>
  <c r="F122"/>
  <c r="BE129"/>
  <c r="BE132"/>
  <c r="BE133"/>
  <c r="BE135"/>
  <c r="BE143"/>
  <c r="BE162"/>
  <c r="BE163"/>
  <c r="BE190"/>
  <c r="BE192"/>
  <c r="BE198"/>
  <c r="BE147"/>
  <c r="BE155"/>
  <c r="BE158"/>
  <c r="BE161"/>
  <c r="BE173"/>
  <c r="BE181"/>
  <c r="BE182"/>
  <c r="BE194"/>
  <c r="BE128"/>
  <c r="BE130"/>
  <c r="BE131"/>
  <c r="BE134"/>
  <c r="BE149"/>
  <c r="BE157"/>
  <c r="BE164"/>
  <c r="BE171"/>
  <c r="BE187"/>
  <c r="BE209"/>
  <c r="BE140"/>
  <c r="BE150"/>
  <c r="BE154"/>
  <c r="BE169"/>
  <c r="BE191"/>
  <c r="BE195"/>
  <c r="BE203"/>
  <c r="BE204"/>
  <c r="BE148"/>
  <c r="BE160"/>
  <c r="BE178"/>
  <c r="BE185"/>
  <c r="BE186"/>
  <c r="BE142"/>
  <c r="BE165"/>
  <c r="BE166"/>
  <c r="BE168"/>
  <c r="BE197"/>
  <c r="BE199"/>
  <c r="BE200"/>
  <c r="BE201"/>
  <c r="BE206"/>
  <c r="BE208"/>
  <c r="BE136"/>
  <c r="BE172"/>
  <c i="3" r="F34"/>
  <c i="1" r="BA96"/>
  <c i="4" r="F35"/>
  <c i="1" r="BB97"/>
  <c i="2" r="F37"/>
  <c i="1" r="BD95"/>
  <c i="3" r="J34"/>
  <c i="1" r="AW96"/>
  <c i="2" r="J34"/>
  <c i="1" r="AW95"/>
  <c i="3" r="F37"/>
  <c i="1" r="BD96"/>
  <c i="2" r="F36"/>
  <c i="1" r="BC95"/>
  <c i="3" r="F36"/>
  <c i="1" r="BC96"/>
  <c i="4" r="F36"/>
  <c i="1" r="BC97"/>
  <c i="4" r="F37"/>
  <c i="1" r="BD97"/>
  <c i="2" r="F35"/>
  <c i="1" r="BB95"/>
  <c i="4" r="F34"/>
  <c i="1" r="BA97"/>
  <c i="4" r="J34"/>
  <c i="1" r="AW97"/>
  <c i="2" r="F34"/>
  <c i="1" r="BA95"/>
  <c i="3" r="F35"/>
  <c i="1" r="BB96"/>
  <c i="3" l="1" r="R125"/>
  <c r="R124"/>
  <c r="P125"/>
  <c r="P124"/>
  <c i="1" r="AU96"/>
  <c i="2" r="P126"/>
  <c r="P125"/>
  <c i="1" r="AU95"/>
  <c i="2" r="T126"/>
  <c r="T125"/>
  <c i="3" r="BK125"/>
  <c r="J125"/>
  <c r="J97"/>
  <c i="4" r="BK120"/>
  <c r="J120"/>
  <c r="J97"/>
  <c i="2" r="BK125"/>
  <c r="J125"/>
  <c r="J96"/>
  <c i="4" r="J33"/>
  <c i="1" r="AV97"/>
  <c r="AT97"/>
  <c i="3" r="J33"/>
  <c i="1" r="AV96"/>
  <c r="AT96"/>
  <c i="2" r="J33"/>
  <c i="1" r="AV95"/>
  <c r="AT95"/>
  <c r="BB94"/>
  <c r="W31"/>
  <c i="3" r="F33"/>
  <c i="1" r="AZ96"/>
  <c i="2" r="F33"/>
  <c i="1" r="AZ95"/>
  <c i="4" r="F33"/>
  <c i="1" r="AZ97"/>
  <c r="BC94"/>
  <c r="AY94"/>
  <c r="BD94"/>
  <c r="W33"/>
  <c r="BA94"/>
  <c r="W30"/>
  <c i="3" l="1" r="BK124"/>
  <c r="J124"/>
  <c r="J96"/>
  <c i="4" r="BK119"/>
  <c r="J119"/>
  <c r="J96"/>
  <c i="1" r="AU94"/>
  <c i="2" r="J30"/>
  <c i="1" r="AG95"/>
  <c r="W32"/>
  <c r="AZ94"/>
  <c r="W29"/>
  <c r="AW94"/>
  <c r="AK30"/>
  <c r="AX94"/>
  <c i="2" l="1" r="J39"/>
  <c i="1" r="AN95"/>
  <c i="4" r="J30"/>
  <c i="1" r="AG97"/>
  <c i="3" r="J30"/>
  <c i="1" r="AG96"/>
  <c r="AN96"/>
  <c r="AV94"/>
  <c r="AK29"/>
  <c i="4" l="1" r="J39"/>
  <c i="3" r="J39"/>
  <c i="1" r="AN97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<sst xmlns="http://schemas.openxmlformats.org/spreadsheetml/2006/main">
  <si>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</si>
  <si>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</si>
  <si>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</si>
  <si>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</si>
  <si>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</si>
  <si>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{b206ff3a-3eec-4b6f-8cf3-3953732f140e}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</si>
  <si>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</si>
  <si>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</si>
  <si>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</si>
  <si>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</si>
  <si>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</si>
  <si>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</si>
  <si>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</si>
  <si>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08022024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</si>
  <si>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</si>
  <si>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</si>
  <si>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trakčního  vedení v úseku Louky nad Olší - Karviná hl.n</t>
  </si>
  <si>
    <t>KSO:</t>
  </si>
  <si>
    <t>CC-CZ:</t>
  </si>
  <si>
    <t>Místo:</t>
  </si>
  <si>
    <t>t.ú. Louky nad Olší - Karviná</t>
  </si>
  <si>
    <t>Datum:</t>
  </si>
  <si>
    <t>8. 2. 2024</t>
  </si>
  <si>
    <t>Zadavatel:</t>
  </si>
  <si>
    <t>IČ:</t>
  </si>
  <si>
    <t>SŽ, s.o. - OŘ Ostrava SEE</t>
  </si>
  <si>
    <t>DIČ:</t>
  </si>
  <si>
    <t>Uchazeč:</t>
  </si>
  <si>
    <t>Vyplň údaj</t>
  </si>
  <si>
    <t>Projektant:</t>
  </si>
  <si>
    <t>Jiří Wlodaz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</si>
  <si>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</si>
  <si>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</si>
  <si>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</si>
  <si>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</si>
  <si>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</si>
  <si>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</si>
  <si>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</si>
  <si>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</si>
  <si>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</si>
  <si>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</si>
  <si>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</si>
  <si>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</si>
  <si>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</si>
  <si>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</si>
  <si>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</si>
  <si>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</si>
  <si>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</si>
  <si>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</si>
  <si>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</si>
  <si>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</si>
  <si>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</si>
  <si>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</si>
  <si>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</si>
  <si>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</si>
  <si>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</si>
  <si>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</si>
  <si>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</si>
  <si>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</si>
  <si>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</si>
  <si>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</si>
  <si>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</si>
  <si>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</si>
  <si>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</si>
  <si>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</si>
  <si>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</si>
  <si>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</si>
  <si>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</si>
  <si>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</si>
  <si>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</si>
  <si>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</si>
  <si>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</si>
  <si>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</si>
  <si>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</si>
  <si>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</si>
  <si>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</si>
  <si>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</si>
  <si>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</si>
  <si>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</si>
  <si>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Trakční vedení - 1.TK</t>
  </si>
  <si>
    <t>STA</t>
  </si>
  <si>
    <t>1</t>
  </si>
  <si>
    <t>{e9b7f2a8-8e42-45aa-9a41-67fa512b729a}</t>
  </si>
  <si>
    <t>2</t>
  </si>
  <si>
    <t>SO 03</t>
  </si>
  <si>
    <t>Trakční vedení - 0.TK</t>
  </si>
  <si>
    <t>{57982235-e367-478b-92d0-c30da407443d}</t>
  </si>
  <si>
    <t>SO 04</t>
  </si>
  <si>
    <t>ZOK - 0.TK</t>
  </si>
  <si>
    <t>{e4bd3008-3847-4998-bdd0-069e75de204f}</t>
  </si>
  <si>
    <t>KRYCÍ LIST SOUPISU PRACÍ</t>
  </si>
  <si>
    <t>Objekt:</t>
  </si>
  <si>
    <t>SO 02 - Trakční vedení - 1.TK</t>
  </si>
  <si>
    <t>t.ú. Louky nad Olší - Karviná-Darkov - 1.TK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</si>
  <si>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</si>
  <si>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</si>
  <si>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</si>
  <si>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</si>
  <si>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</si>
  <si>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</si>
  <si>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</si>
  <si>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</si>
  <si>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</si>
  <si>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74975 - Závěsný kabel VN na trakční vedení</t>
  </si>
  <si>
    <t xml:space="preserve">    7497.7 - Demontáže TV</t>
  </si>
  <si>
    <t xml:space="preserve">    7498 - Revize, Prohlídky a zkoušky TV</t>
  </si>
  <si>
    <t xml:space="preserve">    XDp - Doprava, Poplatky,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</si>
  <si>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</si>
  <si>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</si>
  <si>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</si>
  <si>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</si>
  <si>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</si>
  <si>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</si>
  <si>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</si>
  <si>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</si>
  <si>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</si>
  <si>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</si>
  <si>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</si>
  <si>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</si>
  <si>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</si>
  <si>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</si>
  <si>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</si>
  <si>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</si>
  <si>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</si>
  <si>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</si>
  <si>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</si>
  <si>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7497100020</t>
  </si>
  <si>
    <t>Základy trakčního vedení Hloubený základ TV - materiál</t>
  </si>
  <si>
    <t>m3</t>
  </si>
  <si>
    <t>UOZI 2024 01</t>
  </si>
  <si>
    <t>128</t>
  </si>
  <si>
    <t>775565649</t>
  </si>
  <si>
    <t>K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</si>
  <si>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</si>
  <si>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</t>
  </si>
  <si>
    <t>64</t>
  </si>
  <si>
    <t>190774968</t>
  </si>
  <si>
    <t>3</t>
  </si>
  <si>
    <t>7497100120</t>
  </si>
  <si>
    <t>Základy trakčního vedení Materiál pro obetonování stávajícího základu TV-beton,výstuže,sítě KARI</t>
  </si>
  <si>
    <t>-1467041948</t>
  </si>
  <si>
    <t>4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</si>
  <si>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</si>
  <si>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</t>
  </si>
  <si>
    <t>-1179544590</t>
  </si>
  <si>
    <t>5</t>
  </si>
  <si>
    <t>7497100060</t>
  </si>
  <si>
    <t>Základy trakčního vedení Výztuž pro základ TV - jednodílná</t>
  </si>
  <si>
    <t>kus</t>
  </si>
  <si>
    <t>256</t>
  </si>
  <si>
    <t>732454215</t>
  </si>
  <si>
    <t>6</t>
  </si>
  <si>
    <t>7497100100</t>
  </si>
  <si>
    <t xml:space="preserve">Základy trakčního vedení  Kotevní sloupek TV</t>
  </si>
  <si>
    <t>53410485</t>
  </si>
  <si>
    <t>7</t>
  </si>
  <si>
    <t>7497152010</t>
  </si>
  <si>
    <t>Montáž kotevního sloupku trakčního vedení</t>
  </si>
  <si>
    <t>902903914</t>
  </si>
  <si>
    <t>8</t>
  </si>
  <si>
    <t>7497100080</t>
  </si>
  <si>
    <t>Základy trakčního vedení Svorníkový koš pro základ TV</t>
  </si>
  <si>
    <t>-49608631</t>
  </si>
  <si>
    <t>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</si>
  <si>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</si>
  <si>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</si>
  <si>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</si>
  <si>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1202682661</t>
  </si>
  <si>
    <t>74972</t>
  </si>
  <si>
    <t>Stožáry TV</t>
  </si>
  <si>
    <t>10</t>
  </si>
  <si>
    <t>7497200140</t>
  </si>
  <si>
    <t xml:space="preserve">Stožáry trakčního vedení Stožár TV  -  typ  ( TS,TSI 245 )  od 10m - do  14m     vč. uzavíracího nátěru</t>
  </si>
  <si>
    <t>580422490</t>
  </si>
  <si>
    <t>11</t>
  </si>
  <si>
    <t>7497251015</t>
  </si>
  <si>
    <t>Montáž stožárů trakčního vedení výšky do 14 m, typ TS, TSI, TBS, TBSI - včetně konečné regulace po zatížení</t>
  </si>
  <si>
    <t>400584895</t>
  </si>
  <si>
    <t>12</t>
  </si>
  <si>
    <t>-2097635125</t>
  </si>
  <si>
    <t>74973</t>
  </si>
  <si>
    <t>Vodiče TV</t>
  </si>
  <si>
    <t>13</t>
  </si>
  <si>
    <t>7497300020</t>
  </si>
  <si>
    <t>Vodiče trakčního vedení Závěs na konzole</t>
  </si>
  <si>
    <t>9984972</t>
  </si>
  <si>
    <t>14</t>
  </si>
  <si>
    <t>7497350020</t>
  </si>
  <si>
    <t>Montáž závěsu na konzole bez přídavného lana</t>
  </si>
  <si>
    <t>-1903287672</t>
  </si>
  <si>
    <t>7497300050</t>
  </si>
  <si>
    <t>Vodiče trakčního vedení Příplatek 2x plastový izolátor do ramena TV nebo SIK-u</t>
  </si>
  <si>
    <t>397473161</t>
  </si>
  <si>
    <t>16</t>
  </si>
  <si>
    <t>7497301800</t>
  </si>
  <si>
    <t>Vodiče trakčního vedení Materiál sestavení pro upevnění konzol středové,stranové</t>
  </si>
  <si>
    <t>-982107525</t>
  </si>
  <si>
    <t>17</t>
  </si>
  <si>
    <t>7497350060</t>
  </si>
  <si>
    <t>Posunutí ramene trakčního vedení, SIK-u, závěsu výškové, směrové - včetně demontáže a montáže konzol a závěsů</t>
  </si>
  <si>
    <t>-1494952184</t>
  </si>
  <si>
    <t>18</t>
  </si>
  <si>
    <t>7497350200</t>
  </si>
  <si>
    <t>Montáž věšáku troleje</t>
  </si>
  <si>
    <t>-1919736725</t>
  </si>
  <si>
    <t>19</t>
  </si>
  <si>
    <t>7497350210</t>
  </si>
  <si>
    <t>Demontáž a opětovná montáž proudového propojení TV, TV+ZV</t>
  </si>
  <si>
    <t>-1666213533</t>
  </si>
  <si>
    <t>20</t>
  </si>
  <si>
    <t>7497350230</t>
  </si>
  <si>
    <t>Montáž spojky - svorky dvou lan nebo troleje a lana</t>
  </si>
  <si>
    <t>361961462</t>
  </si>
  <si>
    <t>7497350280</t>
  </si>
  <si>
    <t>Montáž a demontáž svorky pevného bodu TD a NL k NL</t>
  </si>
  <si>
    <t>-598881044</t>
  </si>
  <si>
    <t>22</t>
  </si>
  <si>
    <t>7497350420</t>
  </si>
  <si>
    <t>Vložení izolace v podélných a příčných polích</t>
  </si>
  <si>
    <t>2132908052</t>
  </si>
  <si>
    <t>23</t>
  </si>
  <si>
    <t>7497300350</t>
  </si>
  <si>
    <t>Vodiče trakčního vedení Materiál sestavení pro kotvení pevného bodu na stož. BP - jedna kolej</t>
  </si>
  <si>
    <t>107141630</t>
  </si>
  <si>
    <t>24</t>
  </si>
  <si>
    <t>7497350700</t>
  </si>
  <si>
    <t>Tažení nosného lana a pevných bodů do 120 mm2 Bz, Cu</t>
  </si>
  <si>
    <t>m</t>
  </si>
  <si>
    <t>1080836022</t>
  </si>
  <si>
    <t>25</t>
  </si>
  <si>
    <t>7497350710</t>
  </si>
  <si>
    <t>Tažení troleje do 150 mm2 Cu</t>
  </si>
  <si>
    <t>-1868209846</t>
  </si>
  <si>
    <t>26</t>
  </si>
  <si>
    <t>7497300260</t>
  </si>
  <si>
    <t>Vodiče trakčního vedení Věšák troleje</t>
  </si>
  <si>
    <t>1440579052</t>
  </si>
  <si>
    <t>27</t>
  </si>
  <si>
    <t>7497350720</t>
  </si>
  <si>
    <t>Výšková regulace troleje</t>
  </si>
  <si>
    <t>-1594811057</t>
  </si>
  <si>
    <t>28</t>
  </si>
  <si>
    <t>7497350734</t>
  </si>
  <si>
    <t>Montáž definitivní regulace pohyblivého kotvení nosného lana a troleje</t>
  </si>
  <si>
    <t>73993416</t>
  </si>
  <si>
    <t>29</t>
  </si>
  <si>
    <t>7497300900</t>
  </si>
  <si>
    <t>Vodiče trakčního vedení Připev. oboustranné lišty pro kotvení ZV, NV, OV</t>
  </si>
  <si>
    <t>1110646027</t>
  </si>
  <si>
    <t>30</t>
  </si>
  <si>
    <t>7497350750</t>
  </si>
  <si>
    <t>Zajištění kotvení nosného lana a troleje všech sestavení</t>
  </si>
  <si>
    <t>-388808024</t>
  </si>
  <si>
    <t>31</t>
  </si>
  <si>
    <t>7497350785</t>
  </si>
  <si>
    <t>Připevnění lišty pro kotvení zesilovací, napájecí a obcházecí vedení (ZV, NV, OV) oboustranné</t>
  </si>
  <si>
    <t>-2107731781</t>
  </si>
  <si>
    <t>32</t>
  </si>
  <si>
    <t>7497300910</t>
  </si>
  <si>
    <t>Vodiče trakčního vedení Kotvení 1 lana ZV, NV, OV</t>
  </si>
  <si>
    <t>-545399367</t>
  </si>
  <si>
    <t>33</t>
  </si>
  <si>
    <t>7497350800</t>
  </si>
  <si>
    <t>Montáž kotvení lana zesilovacího, napájecího a obcházecího vedení jednoho</t>
  </si>
  <si>
    <t>1105291171</t>
  </si>
  <si>
    <t>34</t>
  </si>
  <si>
    <t>7497300960</t>
  </si>
  <si>
    <t xml:space="preserve">Vodiče trakčního vedení Konzola  ZV, NV OV pro svislý závěs na T, P, BP, DS</t>
  </si>
  <si>
    <t>-1839184473</t>
  </si>
  <si>
    <t>35</t>
  </si>
  <si>
    <t>7497350830</t>
  </si>
  <si>
    <t>Výšková regulace závěsu zesilovacího vedení na stožáru T, P, BP, DS</t>
  </si>
  <si>
    <t>1948517984</t>
  </si>
  <si>
    <t>36</t>
  </si>
  <si>
    <t>7497300990</t>
  </si>
  <si>
    <t>Vodiče trakčního vedení Svislý závěs 1-2 lan ZV, NV, OV</t>
  </si>
  <si>
    <t>-432668757</t>
  </si>
  <si>
    <t>37</t>
  </si>
  <si>
    <t>7497350850</t>
  </si>
  <si>
    <t>Montáž závěsu zesilovacího, napájecího a obcházecího vedení (ZV, NV, OV) svislého 1 - 2 lan</t>
  </si>
  <si>
    <t>-1185059896</t>
  </si>
  <si>
    <t>38</t>
  </si>
  <si>
    <t>7497300970</t>
  </si>
  <si>
    <t xml:space="preserve">Vodiče trakčního vedení Konzola  ZV, NV OV pro "V" závěs na T, P, BP, DS</t>
  </si>
  <si>
    <t>958737884</t>
  </si>
  <si>
    <t>39</t>
  </si>
  <si>
    <t>7497300830</t>
  </si>
  <si>
    <t>Vodiče trakčního vedení lano 120 mm2 Cu ( lano - nosné, ZV, NV, OV, napájecích převěsů)</t>
  </si>
  <si>
    <t>-1755406553</t>
  </si>
  <si>
    <t>40</t>
  </si>
  <si>
    <t>7497350960</t>
  </si>
  <si>
    <t>Tažení lana pro zesilovací, napájecí a obcházecí vedení do 240 mm2 Cu, AlFe</t>
  </si>
  <si>
    <t>-1147007733</t>
  </si>
  <si>
    <t>41</t>
  </si>
  <si>
    <t>7497351150</t>
  </si>
  <si>
    <t>Připojení svodu napájecího převěsu na trakční vedení 120 mm2 Cu</t>
  </si>
  <si>
    <t>-1926940780</t>
  </si>
  <si>
    <t>42</t>
  </si>
  <si>
    <t>7491600520</t>
  </si>
  <si>
    <t>Uzemnění Hromosvodné vedení Drát uzem. FeZn pozink. pr.10</t>
  </si>
  <si>
    <t>kg</t>
  </si>
  <si>
    <t>-1563503084</t>
  </si>
  <si>
    <t>43</t>
  </si>
  <si>
    <t>7497351400</t>
  </si>
  <si>
    <t>Upevnění konzol středové, stranové</t>
  </si>
  <si>
    <t>1559575074</t>
  </si>
  <si>
    <t>44</t>
  </si>
  <si>
    <t>7497301830</t>
  </si>
  <si>
    <t xml:space="preserve">Vodiče trakčního vedení Kozlík vč.upevň.materiálu  na stožár BP</t>
  </si>
  <si>
    <t>2102688443</t>
  </si>
  <si>
    <t>45</t>
  </si>
  <si>
    <t>7497351425</t>
  </si>
  <si>
    <t>Připevnění kozlíku na stožár BP</t>
  </si>
  <si>
    <t>264618584</t>
  </si>
  <si>
    <t>46</t>
  </si>
  <si>
    <t>7497351590</t>
  </si>
  <si>
    <t>Montáž a výšková úprava ukolejnění s průrazkou T, P, 2T, BP, DS, OK - 1 vodič</t>
  </si>
  <si>
    <t>262971944</t>
  </si>
  <si>
    <t>47</t>
  </si>
  <si>
    <t>7497302260</t>
  </si>
  <si>
    <t>Vodiče trakčního vedení Tabulka číslování stožárů a pohonů odpojovačů 1 - 3 znaky</t>
  </si>
  <si>
    <t>1057077240</t>
  </si>
  <si>
    <t>48</t>
  </si>
  <si>
    <t>7497351780</t>
  </si>
  <si>
    <t>Číslování stožárů a pohonů odpojovačů 1 - 3 znaky</t>
  </si>
  <si>
    <t>482877119</t>
  </si>
  <si>
    <t>49</t>
  </si>
  <si>
    <t>433707093</t>
  </si>
  <si>
    <t>74975</t>
  </si>
  <si>
    <t>Závěsný kabel VN na trakční vedení</t>
  </si>
  <si>
    <t>50</t>
  </si>
  <si>
    <t>7497500450</t>
  </si>
  <si>
    <t xml:space="preserve">Závěsný kabel na trakčním vedení  Konzola stranového závěsu pro kabel 22kV na stožár TV</t>
  </si>
  <si>
    <t>-214366525</t>
  </si>
  <si>
    <t>51</t>
  </si>
  <si>
    <t>7497554610</t>
  </si>
  <si>
    <t>Připevnění konzoly na stožár trakčního vedení stranového závěsu pro kabel 22 kV</t>
  </si>
  <si>
    <t>-21522942</t>
  </si>
  <si>
    <t>52</t>
  </si>
  <si>
    <t>-1458708713</t>
  </si>
  <si>
    <t>7497.7</t>
  </si>
  <si>
    <t>Demontáže TV</t>
  </si>
  <si>
    <t>53</t>
  </si>
  <si>
    <t>7497271015</t>
  </si>
  <si>
    <t>Demontáže zařízení trakčního vedení stožáru TS, TBS - demontáž stávajícího zařízení se všemi pomocnými doplňujícími úpravami</t>
  </si>
  <si>
    <t>-113489548</t>
  </si>
  <si>
    <t>54</t>
  </si>
  <si>
    <t>7497271045</t>
  </si>
  <si>
    <t>Demontáže zařízení trakčního vedení stožáru konzoly TV - demontáž stávajícího zařízení se všemi pomocnými doplňujícími úpravami, včetně upevnění</t>
  </si>
  <si>
    <t>-1871757197</t>
  </si>
  <si>
    <t>55</t>
  </si>
  <si>
    <t>7497271050</t>
  </si>
  <si>
    <t>Demontáže zařízení trakčního vedení stožáru konzoly ZV, OV - demontáž stávajícího zařízení se všemi pomocnými doplňujícími úpravami, včetně závěsu</t>
  </si>
  <si>
    <t>120834165</t>
  </si>
  <si>
    <t>56</t>
  </si>
  <si>
    <t>7497371040</t>
  </si>
  <si>
    <t>Demontáže zařízení trakčního vedení závěsu věšáku - demontáž stávajícího zařízení se všemi pomocnými doplňujícími úpravami, úplná</t>
  </si>
  <si>
    <t>1258391608</t>
  </si>
  <si>
    <t>57</t>
  </si>
  <si>
    <t>7497371115</t>
  </si>
  <si>
    <t>Demontáže zařízení trakčního vedení troleje včetně nástavků stočení na buben - demontáž stávajícího zařízení se všemi pomocnými doplňujícími úpravami</t>
  </si>
  <si>
    <t>-1863408852</t>
  </si>
  <si>
    <t>58</t>
  </si>
  <si>
    <t>7497371215</t>
  </si>
  <si>
    <t xml:space="preserve">Demontáže zařízení trakčního vedení nosného lana včetně nástavků, pevných bodů  stočení na buben - demontáž stávajícího zařízení se všemi pomocnými doplňujícími úpravami</t>
  </si>
  <si>
    <t>1562684011</t>
  </si>
  <si>
    <t>59</t>
  </si>
  <si>
    <t>7497371310</t>
  </si>
  <si>
    <t>Demontáže zařízení trakčního vedení kotvení troleje, nosného lana pevně - demontáž stávajícího zařízení se všemi pomocnými doplňujícími úpravami</t>
  </si>
  <si>
    <t>-1703604787</t>
  </si>
  <si>
    <t>60</t>
  </si>
  <si>
    <t>7497371315</t>
  </si>
  <si>
    <t>Demontáže zařízení trakčního vedení kotvení troleje, nosného lana pohyblivě - demontáž stávajícího zařízení se všemi pomocnými doplňujícími úpravami</t>
  </si>
  <si>
    <t>-335597668</t>
  </si>
  <si>
    <t>61</t>
  </si>
  <si>
    <t>7497371410</t>
  </si>
  <si>
    <t>Demontáže zařízení trakčního vedení lana zesilovacího vedení stříhání</t>
  </si>
  <si>
    <t>1184987110</t>
  </si>
  <si>
    <t>62</t>
  </si>
  <si>
    <t>7497371610</t>
  </si>
  <si>
    <t>Demontáže zařízení trakčního vedení svodu jednoduché lano - demontáž stávajícího zařízení se všemi pomocnými doplňujícími úpravami</t>
  </si>
  <si>
    <t>681187244</t>
  </si>
  <si>
    <t>63</t>
  </si>
  <si>
    <t>7497371625</t>
  </si>
  <si>
    <t>Demontáže zařízení trakčního vedení svodu ukolejnění konstrukcí a stožárů - demontáž stávajícího zařízení se všemi pomocnými doplňujícími úpravami</t>
  </si>
  <si>
    <t>-2136053417</t>
  </si>
  <si>
    <t>212743082</t>
  </si>
  <si>
    <t>7498</t>
  </si>
  <si>
    <t>Revize, Prohlídky a zkoušky TV</t>
  </si>
  <si>
    <t>65</t>
  </si>
  <si>
    <t>7497350760</t>
  </si>
  <si>
    <t>Zkouška trakčního vedení vlastností mechanických - prvotní zkouška dodaného zařízení podle TKP</t>
  </si>
  <si>
    <t>km</t>
  </si>
  <si>
    <t>348483966</t>
  </si>
  <si>
    <t>66</t>
  </si>
  <si>
    <t>7497350765</t>
  </si>
  <si>
    <t>Zkouška trakčního vedení vlastností elektrických - prvotní zkouška dodaného zařízení podle TKP</t>
  </si>
  <si>
    <t>-1678100010</t>
  </si>
  <si>
    <t>67</t>
  </si>
  <si>
    <t>7499250520</t>
  </si>
  <si>
    <t>Vyhotovení výchozí revizní zprávy pro opravné práce pro objem investičních nákladů přes 500 000 do 1 000 000 Kč</t>
  </si>
  <si>
    <t>645691914</t>
  </si>
  <si>
    <t>68</t>
  </si>
  <si>
    <t>7499250525</t>
  </si>
  <si>
    <t>Vyhotovení výchozí revizní zprávy příplatek za každých dalších i započatých 500 000 Kč přes 1 000 000 Kč</t>
  </si>
  <si>
    <t>1581082685</t>
  </si>
  <si>
    <t>69</t>
  </si>
  <si>
    <t>7499451010</t>
  </si>
  <si>
    <t>Vydání průkazu způsobilosti pro funkční celek, provizorní stav</t>
  </si>
  <si>
    <t>2018064057</t>
  </si>
  <si>
    <t>XDp</t>
  </si>
  <si>
    <t>Doprava, Poplatky, Ostatní</t>
  </si>
  <si>
    <t>72</t>
  </si>
  <si>
    <t>9901000900R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</si>
  <si>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</t>
  </si>
  <si>
    <t>1348521124</t>
  </si>
  <si>
    <t>73</t>
  </si>
  <si>
    <t>9902100200R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</si>
  <si>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</t>
  </si>
  <si>
    <t>t</t>
  </si>
  <si>
    <t>-1582663124</t>
  </si>
  <si>
    <t>74</t>
  </si>
  <si>
    <t>9902900100</t>
  </si>
  <si>
    <t xml:space="preserve"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</t>
  </si>
  <si>
    <t>1867682353</t>
  </si>
  <si>
    <t>75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</si>
  <si>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</si>
  <si>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</t>
  </si>
  <si>
    <t>567746729</t>
  </si>
  <si>
    <t>VRN</t>
  </si>
  <si>
    <t>Vedlejší rozpočtové náklady</t>
  </si>
  <si>
    <t>70</t>
  </si>
  <si>
    <t>022101021</t>
  </si>
  <si>
    <t>Geodetické práce Geodetické práce po ukončení opravy</t>
  </si>
  <si>
    <t>%</t>
  </si>
  <si>
    <t>-401570022</t>
  </si>
  <si>
    <t>71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</si>
  <si>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</si>
  <si>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</si>
  <si>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-2108209871</t>
  </si>
  <si>
    <t>SO 03 - Trakční vedení - 0.TK</t>
  </si>
  <si>
    <t>t.ú. Louky nad Olší - Karviná 0.TK</t>
  </si>
  <si>
    <t>-1267758597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</si>
  <si>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</si>
  <si>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-959501175</t>
  </si>
  <si>
    <t>1078889263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</si>
  <si>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</si>
  <si>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205821879</t>
  </si>
  <si>
    <t>479173281</t>
  </si>
  <si>
    <t>-1417581055</t>
  </si>
  <si>
    <t>7497100070</t>
  </si>
  <si>
    <t>Základy trakčního vedení Svorník kotevní kovaný pro základ TV vč. povrch. úpravy dle TKP</t>
  </si>
  <si>
    <t>2052520706</t>
  </si>
  <si>
    <t>859246799</t>
  </si>
  <si>
    <t>1625144091</t>
  </si>
  <si>
    <t>1562870344</t>
  </si>
  <si>
    <t>7497200460</t>
  </si>
  <si>
    <t xml:space="preserve">Stožáry trakčního vedení  Stožár TV - typ ( BP 14m ) vč. podlití</t>
  </si>
  <si>
    <t>-190283999</t>
  </si>
  <si>
    <t>7497251050</t>
  </si>
  <si>
    <t>Montáž stožárů trakčního vedení výšky do do 16 m, typ BP - včetně konečné regulace po zatížení</t>
  </si>
  <si>
    <t>1345872086</t>
  </si>
  <si>
    <t>1695037666</t>
  </si>
  <si>
    <t>1774159612</t>
  </si>
  <si>
    <t>692423334</t>
  </si>
  <si>
    <t>1440015218</t>
  </si>
  <si>
    <t>1004045887</t>
  </si>
  <si>
    <t>-783961224</t>
  </si>
  <si>
    <t>632837687</t>
  </si>
  <si>
    <t>887077735</t>
  </si>
  <si>
    <t>316786193</t>
  </si>
  <si>
    <t>-1457859258</t>
  </si>
  <si>
    <t>256649543</t>
  </si>
  <si>
    <t>-1653263006</t>
  </si>
  <si>
    <t>-1452488982</t>
  </si>
  <si>
    <t>-794881683</t>
  </si>
  <si>
    <t>553519933</t>
  </si>
  <si>
    <t>648720240</t>
  </si>
  <si>
    <t>1685441761</t>
  </si>
  <si>
    <t>-515379349</t>
  </si>
  <si>
    <t>-127399531</t>
  </si>
  <si>
    <t>-534767300</t>
  </si>
  <si>
    <t>-2124125958</t>
  </si>
  <si>
    <t>-1126640243</t>
  </si>
  <si>
    <t>1756442707</t>
  </si>
  <si>
    <t>1368598344</t>
  </si>
  <si>
    <t>7497300840</t>
  </si>
  <si>
    <t xml:space="preserve">Vodiče trakčního vedení  lano 240 mm2 Cu ( lano - nosné, ZV, NV, OV, napájecích převěsů)</t>
  </si>
  <si>
    <t>597299088</t>
  </si>
  <si>
    <t>-1311030503</t>
  </si>
  <si>
    <t>-1599379260</t>
  </si>
  <si>
    <t>202653756</t>
  </si>
  <si>
    <t>592604990</t>
  </si>
  <si>
    <t>7497300580</t>
  </si>
  <si>
    <t xml:space="preserve">Vodiče trakčního vedení  Pohyb. kotvení sestavy TV, TR+NL na BP  -  15kN</t>
  </si>
  <si>
    <t>1960109795</t>
  </si>
  <si>
    <t>-36629069</t>
  </si>
  <si>
    <t>-1392977370</t>
  </si>
  <si>
    <t>1024940039</t>
  </si>
  <si>
    <t>-1708104596</t>
  </si>
  <si>
    <t>240556405</t>
  </si>
  <si>
    <t>7497271035</t>
  </si>
  <si>
    <t>Demontáže zařízení trakčního vedení stožáru BP, AP - demontáž stávajícího zařízení se všemi pomocnými doplňujícími úpravami</t>
  </si>
  <si>
    <t>1663704017</t>
  </si>
  <si>
    <t>927186275</t>
  </si>
  <si>
    <t>-1181489728</t>
  </si>
  <si>
    <t>-552582662</t>
  </si>
  <si>
    <t>372040463</t>
  </si>
  <si>
    <t>Demontáže zařízení trakčního vedení lana zesilovacího vedení stříhání - demontáž stávajícího zařízení se všemi pomocnými doplňujícími úpravami</t>
  </si>
  <si>
    <t>1369963550</t>
  </si>
  <si>
    <t>-1654197740</t>
  </si>
  <si>
    <t>-1115858500</t>
  </si>
  <si>
    <t>-1853355371</t>
  </si>
  <si>
    <t>226328171</t>
  </si>
  <si>
    <t>47145667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</si>
  <si>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</si>
  <si>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759443835</t>
  </si>
  <si>
    <t>-546466462</t>
  </si>
  <si>
    <t>Vydání průkazu způsobilosti pro funkční celek, provizorní stav - vyhotovení dokladu o silnoproudých zařízeních a vydání průkazu způsobilosti</t>
  </si>
  <si>
    <t>1528137422</t>
  </si>
  <si>
    <t>9901000300R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</si>
  <si>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</si>
  <si>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-1548777189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</si>
  <si>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</si>
  <si>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1013685632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</si>
  <si>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</si>
  <si>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-114560756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</si>
  <si>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</si>
  <si>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-1959811500</t>
  </si>
  <si>
    <t>-1879052071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</si>
  <si>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</si>
  <si>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-1484732037</t>
  </si>
  <si>
    <t>SO 04 - ZOK - 0.TK</t>
  </si>
  <si>
    <t xml:space="preserve">    74975 - Závěsný optický kabel na trakčním vedení</t>
  </si>
  <si>
    <t xml:space="preserve">    OST - Ostatní</t>
  </si>
  <si>
    <t>Závěsný optický kabel na trakčním vedení</t>
  </si>
  <si>
    <t>7497500260</t>
  </si>
  <si>
    <t xml:space="preserve">Závěsný optický kabel (ZOK) na trakční vedení  Rezerva se svodem ZOK do 8m</t>
  </si>
  <si>
    <t>1288022225</t>
  </si>
  <si>
    <t>7497552120</t>
  </si>
  <si>
    <t>Montáž rezervy a svodu ZOK do 8 m</t>
  </si>
  <si>
    <t>-1128536030</t>
  </si>
  <si>
    <t>7497500190</t>
  </si>
  <si>
    <t xml:space="preserve">Závěsný optický kabel (ZOK) na trakční vedení  Oboustranné kotvení ZOK na stož. BP</t>
  </si>
  <si>
    <t>-1810344161</t>
  </si>
  <si>
    <t>7497551530</t>
  </si>
  <si>
    <t>Montáž kotvení ZOK stranového na stožár BP oboustranného na stožár BP</t>
  </si>
  <si>
    <t>-719168426</t>
  </si>
  <si>
    <t>7497500080</t>
  </si>
  <si>
    <t xml:space="preserve">Závěsný optický kabel (ZOK) na trakční vedení  Konzola ZOK podepřená nebo vyvěšená</t>
  </si>
  <si>
    <t>1547149190</t>
  </si>
  <si>
    <t>7497550915</t>
  </si>
  <si>
    <t>Připevnění konzoly ZOK podepřené nebo vyvěšené</t>
  </si>
  <si>
    <t>993932886</t>
  </si>
  <si>
    <t>1857690716</t>
  </si>
  <si>
    <t>OST</t>
  </si>
  <si>
    <t>Ostatní</t>
  </si>
  <si>
    <t>7598035080</t>
  </si>
  <si>
    <t>Měření parametrů optického kabelu na třech vlnových délkách metodou OTDR a TM po položení nebo zavěšení, kabelu se 72 vlákny - včetně vyhotovení měřícího protokolu</t>
  </si>
  <si>
    <t>213444163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</si>
</sst>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08022024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Oprava trakčního  vedení v úseku Louky nad Olší - Karviná hl.n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Louky nad Olší - Karviná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8. 2. 2024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SŽ, s.o. - 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Jiří Wlodaz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Jiří Wlodaz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Trakční vedení -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02 - Trakční vedení - ...'!P125</f>
        <v>0</v>
      </c>
      <c r="AV95" s="125">
        <f>'SO 02 - Trakční vedení - ...'!J33</f>
        <v>0</v>
      </c>
      <c r="AW95" s="125">
        <f>'SO 02 - Trakční vedení - ...'!J34</f>
        <v>0</v>
      </c>
      <c r="AX95" s="125">
        <f>'SO 02 - Trakční vedení - ...'!J35</f>
        <v>0</v>
      </c>
      <c r="AY95" s="125">
        <f>'SO 02 - Trakční vedení - ...'!J36</f>
        <v>0</v>
      </c>
      <c r="AZ95" s="125">
        <f>'SO 02 - Trakční vedení - ...'!F33</f>
        <v>0</v>
      </c>
      <c r="BA95" s="125">
        <f>'SO 02 - Trakční vedení - ...'!F34</f>
        <v>0</v>
      </c>
      <c r="BB95" s="125">
        <f>'SO 02 - Trakční vedení - ...'!F35</f>
        <v>0</v>
      </c>
      <c r="BC95" s="125">
        <f>'SO 02 - Trakční vedení - ...'!F36</f>
        <v>0</v>
      </c>
      <c r="BD95" s="127">
        <f>'SO 02 - Trakční vedení - 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03 - Trakční vedení -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'SO 03 - Trakční vedení - ...'!P124</f>
        <v>0</v>
      </c>
      <c r="AV96" s="125">
        <f>'SO 03 - Trakční vedení - ...'!J33</f>
        <v>0</v>
      </c>
      <c r="AW96" s="125">
        <f>'SO 03 - Trakční vedení - ...'!J34</f>
        <v>0</v>
      </c>
      <c r="AX96" s="125">
        <f>'SO 03 - Trakční vedení - ...'!J35</f>
        <v>0</v>
      </c>
      <c r="AY96" s="125">
        <f>'SO 03 - Trakční vedení - ...'!J36</f>
        <v>0</v>
      </c>
      <c r="AZ96" s="125">
        <f>'SO 03 - Trakční vedení - ...'!F33</f>
        <v>0</v>
      </c>
      <c r="BA96" s="125">
        <f>'SO 03 - Trakční vedení - ...'!F34</f>
        <v>0</v>
      </c>
      <c r="BB96" s="125">
        <f>'SO 03 - Trakční vedení - ...'!F35</f>
        <v>0</v>
      </c>
      <c r="BC96" s="125">
        <f>'SO 03 - Trakční vedení - ...'!F36</f>
        <v>0</v>
      </c>
      <c r="BD96" s="127">
        <f>'SO 03 - Trakční vedení - 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04 - ZOK - 0.TK'!J30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'SO 04 - ZOK - 0.TK'!P119</f>
        <v>0</v>
      </c>
      <c r="AV97" s="130">
        <f>'SO 04 - ZOK - 0.TK'!J33</f>
        <v>0</v>
      </c>
      <c r="AW97" s="130">
        <f>'SO 04 - ZOK - 0.TK'!J34</f>
        <v>0</v>
      </c>
      <c r="AX97" s="130">
        <f>'SO 04 - ZOK - 0.TK'!J35</f>
        <v>0</v>
      </c>
      <c r="AY97" s="130">
        <f>'SO 04 - ZOK - 0.TK'!J36</f>
        <v>0</v>
      </c>
      <c r="AZ97" s="130">
        <f>'SO 04 - ZOK - 0.TK'!F33</f>
        <v>0</v>
      </c>
      <c r="BA97" s="130">
        <f>'SO 04 - ZOK - 0.TK'!F34</f>
        <v>0</v>
      </c>
      <c r="BB97" s="130">
        <f>'SO 04 - ZOK - 0.TK'!F35</f>
        <v>0</v>
      </c>
      <c r="BC97" s="130">
        <f>'SO 04 - ZOK - 0.TK'!F36</f>
        <v>0</v>
      </c>
      <c r="BD97" s="132">
        <f>'SO 04 - ZOK - 0.TK'!F37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bqhGuHVANVdWEgV7JwHzhONDKtCDUrHSu9T6SAI/1hNjrifzPs+jFGO6zhFV3rEhVN6rJqT/6Iq+4c9gUpiVIQ==" hashValue="redWY9xLJKUHi3EE8jHPhHOeNPM66kSKQ6p7Y16qHm/uFwnkRU9FFZ1QkAa73n9Y9i9bxFQ2Z6YOmqgZAS262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2 - Trakční vedení - ...'!C2" display="/"/>
    <hyperlink ref="A96" location="'SO 03 - Trakční vedení - ...'!C2" display="/"/>
    <hyperlink ref="A97" location="'SO 04 - ZOK - 0.T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'Rekapitulace stavby'!K6</f>
        <v xml:space="preserve">Oprava trakčního  vedení v úseku Louky nad Olší - Karviná hl.n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93</v>
      </c>
      <c r="G12" s="35"/>
      <c r="H12" s="35"/>
      <c r="I12" s="137" t="s">
        <v>21</v>
      </c>
      <c r="J12" s="141" t="str">
        <f>'Rekapitulace stavby'!AN8</f>
        <v>8. 2. 2024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30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ROUND((SUM(BE125:BE209)),  2)</f>
        <v>0</v>
      </c>
      <c r="G33" s="35"/>
      <c r="H33" s="35"/>
      <c r="I33" s="152">
        <v>0.20999999999999999</v>
      </c>
      <c r="J33" s="151">
        <f>ROUND(((SUM(BE125:BE209))*I33),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ROUND((SUM(BF125:BF209)),  2)</f>
        <v>0</v>
      </c>
      <c r="G34" s="35"/>
      <c r="H34" s="35"/>
      <c r="I34" s="152">
        <v>0.14999999999999999</v>
      </c>
      <c r="J34" s="151">
        <f>ROUND(((SUM(BF125:BF209))*I34),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ROUND((SUM(BG125:BG209)),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ROUND((SUM(BH125:BH209)),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ROUND((SUM(BI125:BI209)),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Oprava trakčního  vedení v úseku Louky nad Olší - Karviná hl.n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Trakční vedení - 1.TK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t.ú. Louky nad Olší - Karviná-Darkov - 1.TK</v>
      </c>
      <c r="G89" s="37"/>
      <c r="H89" s="37"/>
      <c r="I89" s="29" t="s">
        <v>21</v>
      </c>
      <c r="J89" s="76" t="str">
        <f>IF(J12="","",J12)</f>
        <v>8. 2. 2024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SŽ, s.o. - OŘ Ostrava SEE</v>
      </c>
      <c r="G91" s="37"/>
      <c r="H91" s="37"/>
      <c r="I91" s="29" t="s">
        <v>29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J179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J183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J196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J202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107</v>
      </c>
      <c r="E105" s="179"/>
      <c r="F105" s="179"/>
      <c r="G105" s="179"/>
      <c r="H105" s="179"/>
      <c r="I105" s="179"/>
      <c r="J105" s="180">
        <f>J207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 xml:space="preserve">Oprava trakčního  vedení v úseku Louky nad Olší - Karviná hl.n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91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02 - Trakční vedení - 1.TK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>t.ú. Louky nad Olší - Karviná-Darkov - 1.TK</v>
      </c>
      <c r="G119" s="37"/>
      <c r="H119" s="37"/>
      <c r="I119" s="29" t="s">
        <v>21</v>
      </c>
      <c r="J119" s="76" t="str">
        <f>IF(J12="","",J12)</f>
        <v>8. 2. 2024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>SŽ, s.o. - OŘ Ostrava SEE</v>
      </c>
      <c r="G121" s="37"/>
      <c r="H121" s="37"/>
      <c r="I121" s="29" t="s">
        <v>29</v>
      </c>
      <c r="J121" s="33" t="str">
        <f>E21</f>
        <v>Jiří Wlodaz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>Jiří Wlodaz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109</v>
      </c>
      <c r="D124" s="191" t="s">
        <v>58</v>
      </c>
      <c r="E124" s="191" t="s">
        <v>54</v>
      </c>
      <c r="F124" s="191" t="s">
        <v>55</v>
      </c>
      <c r="G124" s="191" t="s">
        <v>110</v>
      </c>
      <c r="H124" s="191" t="s">
        <v>111</v>
      </c>
      <c r="I124" s="191" t="s">
        <v>112</v>
      </c>
      <c r="J124" s="191" t="s">
        <v>96</v>
      </c>
      <c r="K124" s="192" t="s">
        <v>113</v>
      </c>
      <c r="L124" s="193"/>
      <c r="M124" s="97" t="s">
        <v>1</v>
      </c>
      <c r="N124" s="98" t="s">
        <v>37</v>
      </c>
      <c r="O124" s="98" t="s">
        <v>114</v>
      </c>
      <c r="P124" s="98" t="s">
        <v>115</v>
      </c>
      <c r="Q124" s="98" t="s">
        <v>116</v>
      </c>
      <c r="R124" s="98" t="s">
        <v>117</v>
      </c>
      <c r="S124" s="98" t="s">
        <v>118</v>
      </c>
      <c r="T124" s="99" t="s">
        <v>119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120</v>
      </c>
      <c r="D125" s="37"/>
      <c r="E125" s="37"/>
      <c r="F125" s="37"/>
      <c r="G125" s="37"/>
      <c r="H125" s="37"/>
      <c r="I125" s="37"/>
      <c r="J125" s="194">
        <f>BK125</f>
        <v>0</v>
      </c>
      <c r="K125" s="37"/>
      <c r="L125" s="41"/>
      <c r="M125" s="100"/>
      <c r="N125" s="195"/>
      <c r="O125" s="101"/>
      <c r="P125" s="196">
        <f>P126+P207</f>
        <v>0</v>
      </c>
      <c r="Q125" s="101"/>
      <c r="R125" s="196">
        <f>R126+R207</f>
        <v>0</v>
      </c>
      <c r="S125" s="101"/>
      <c r="T125" s="197">
        <f>T126+T207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98</v>
      </c>
      <c r="BK125" s="198">
        <f>BK126+BK207</f>
        <v>0</v>
      </c>
    </row>
    <row r="126" s="12" customFormat="1" ht="25.92" customHeight="1">
      <c r="A126" s="12"/>
      <c r="B126" s="199"/>
      <c r="C126" s="200"/>
      <c r="D126" s="201" t="s">
        <v>72</v>
      </c>
      <c r="E126" s="202" t="s">
        <v>121</v>
      </c>
      <c r="F126" s="202" t="s">
        <v>121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P127+P137+P141+P179+P183+P196+P202</f>
        <v>0</v>
      </c>
      <c r="Q126" s="207"/>
      <c r="R126" s="208">
        <f>R127+R137+R141+R179+R183+R196+R202</f>
        <v>0</v>
      </c>
      <c r="S126" s="207"/>
      <c r="T126" s="209">
        <f>T127+T137+T141+T179+T183+T196+T202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73</v>
      </c>
      <c r="AY126" s="210" t="s">
        <v>122</v>
      </c>
      <c r="BK126" s="212">
        <f>BK127+BK137+BK141+BK179+BK183+BK196+BK202</f>
        <v>0</v>
      </c>
    </row>
    <row r="127" s="12" customFormat="1" ht="22.8" customHeight="1">
      <c r="A127" s="12"/>
      <c r="B127" s="199"/>
      <c r="C127" s="200"/>
      <c r="D127" s="201" t="s">
        <v>72</v>
      </c>
      <c r="E127" s="213" t="s">
        <v>123</v>
      </c>
      <c r="F127" s="213" t="s">
        <v>124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SUM(P128:P136)</f>
        <v>0</v>
      </c>
      <c r="Q127" s="207"/>
      <c r="R127" s="208">
        <f>SUM(R128:R136)</f>
        <v>0</v>
      </c>
      <c r="S127" s="207"/>
      <c r="T127" s="209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81</v>
      </c>
      <c r="AT127" s="211" t="s">
        <v>72</v>
      </c>
      <c r="AU127" s="211" t="s">
        <v>81</v>
      </c>
      <c r="AY127" s="210" t="s">
        <v>122</v>
      </c>
      <c r="BK127" s="212">
        <f>SUM(BK128:BK136)</f>
        <v>0</v>
      </c>
    </row>
    <row r="128" s="2" customFormat="1" ht="21.75" customHeight="1">
      <c r="A128" s="35"/>
      <c r="B128" s="36"/>
      <c r="C128" s="215" t="s">
        <v>81</v>
      </c>
      <c r="D128" s="215" t="s">
        <v>125</v>
      </c>
      <c r="E128" s="216" t="s">
        <v>126</v>
      </c>
      <c r="F128" s="217" t="s">
        <v>127</v>
      </c>
      <c r="G128" s="218" t="s">
        <v>128</v>
      </c>
      <c r="H128" s="219">
        <v>21.5</v>
      </c>
      <c r="I128" s="220"/>
      <c r="J128" s="219">
        <f>ROUND(I128*H128,2)</f>
        <v>0</v>
      </c>
      <c r="K128" s="217" t="s">
        <v>129</v>
      </c>
      <c r="L128" s="221"/>
      <c r="M128" s="222" t="s">
        <v>1</v>
      </c>
      <c r="N128" s="223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130</v>
      </c>
      <c r="AT128" s="226" t="s">
        <v>125</v>
      </c>
      <c r="AU128" s="226" t="s">
        <v>83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130</v>
      </c>
      <c r="BM128" s="226" t="s">
        <v>131</v>
      </c>
    </row>
    <row r="129" s="2" customFormat="1" ht="76.35" customHeight="1">
      <c r="A129" s="35"/>
      <c r="B129" s="36"/>
      <c r="C129" s="228" t="s">
        <v>83</v>
      </c>
      <c r="D129" s="228" t="s">
        <v>132</v>
      </c>
      <c r="E129" s="229" t="s">
        <v>133</v>
      </c>
      <c r="F129" s="230" t="s">
        <v>134</v>
      </c>
      <c r="G129" s="231" t="s">
        <v>128</v>
      </c>
      <c r="H129" s="232">
        <v>21.5</v>
      </c>
      <c r="I129" s="233"/>
      <c r="J129" s="232">
        <f>ROUND(I129*H129,2)</f>
        <v>0</v>
      </c>
      <c r="K129" s="230" t="s">
        <v>129</v>
      </c>
      <c r="L129" s="41"/>
      <c r="M129" s="234" t="s">
        <v>1</v>
      </c>
      <c r="N129" s="235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135</v>
      </c>
      <c r="AT129" s="226" t="s">
        <v>132</v>
      </c>
      <c r="AU129" s="226" t="s">
        <v>83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135</v>
      </c>
      <c r="BM129" s="226" t="s">
        <v>136</v>
      </c>
    </row>
    <row r="130" s="2" customFormat="1" ht="33" customHeight="1">
      <c r="A130" s="35"/>
      <c r="B130" s="36"/>
      <c r="C130" s="215" t="s">
        <v>137</v>
      </c>
      <c r="D130" s="215" t="s">
        <v>125</v>
      </c>
      <c r="E130" s="216" t="s">
        <v>138</v>
      </c>
      <c r="F130" s="217" t="s">
        <v>139</v>
      </c>
      <c r="G130" s="218" t="s">
        <v>128</v>
      </c>
      <c r="H130" s="219">
        <v>19.260000000000002</v>
      </c>
      <c r="I130" s="220"/>
      <c r="J130" s="219">
        <f>ROUND(I130*H130,2)</f>
        <v>0</v>
      </c>
      <c r="K130" s="217" t="s">
        <v>129</v>
      </c>
      <c r="L130" s="221"/>
      <c r="M130" s="222" t="s">
        <v>1</v>
      </c>
      <c r="N130" s="223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130</v>
      </c>
      <c r="AT130" s="226" t="s">
        <v>125</v>
      </c>
      <c r="AU130" s="226" t="s">
        <v>83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130</v>
      </c>
      <c r="BM130" s="226" t="s">
        <v>140</v>
      </c>
    </row>
    <row r="131" s="2" customFormat="1" ht="66.75" customHeight="1">
      <c r="A131" s="35"/>
      <c r="B131" s="36"/>
      <c r="C131" s="228" t="s">
        <v>141</v>
      </c>
      <c r="D131" s="228" t="s">
        <v>132</v>
      </c>
      <c r="E131" s="229" t="s">
        <v>142</v>
      </c>
      <c r="F131" s="230" t="s">
        <v>143</v>
      </c>
      <c r="G131" s="231" t="s">
        <v>128</v>
      </c>
      <c r="H131" s="232">
        <v>19.260000000000002</v>
      </c>
      <c r="I131" s="233"/>
      <c r="J131" s="232">
        <f>ROUND(I131*H131,2)</f>
        <v>0</v>
      </c>
      <c r="K131" s="230" t="s">
        <v>129</v>
      </c>
      <c r="L131" s="41"/>
      <c r="M131" s="234" t="s">
        <v>1</v>
      </c>
      <c r="N131" s="235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135</v>
      </c>
      <c r="AT131" s="226" t="s">
        <v>132</v>
      </c>
      <c r="AU131" s="226" t="s">
        <v>83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135</v>
      </c>
      <c r="BM131" s="226" t="s">
        <v>144</v>
      </c>
    </row>
    <row r="132" s="2" customFormat="1" ht="24.15" customHeight="1">
      <c r="A132" s="35"/>
      <c r="B132" s="36"/>
      <c r="C132" s="215" t="s">
        <v>145</v>
      </c>
      <c r="D132" s="215" t="s">
        <v>125</v>
      </c>
      <c r="E132" s="216" t="s">
        <v>146</v>
      </c>
      <c r="F132" s="217" t="s">
        <v>147</v>
      </c>
      <c r="G132" s="218" t="s">
        <v>148</v>
      </c>
      <c r="H132" s="219">
        <v>6</v>
      </c>
      <c r="I132" s="220"/>
      <c r="J132" s="219">
        <f>ROUND(I132*H132,2)</f>
        <v>0</v>
      </c>
      <c r="K132" s="217" t="s">
        <v>129</v>
      </c>
      <c r="L132" s="22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149</v>
      </c>
      <c r="AT132" s="226" t="s">
        <v>125</v>
      </c>
      <c r="AU132" s="226" t="s">
        <v>83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81</v>
      </c>
      <c r="BK132" s="227">
        <f>ROUND(I132*H132,2)</f>
        <v>0</v>
      </c>
      <c r="BL132" s="14" t="s">
        <v>135</v>
      </c>
      <c r="BM132" s="226" t="s">
        <v>150</v>
      </c>
    </row>
    <row r="133" s="2" customFormat="1" ht="16.5" customHeight="1">
      <c r="A133" s="35"/>
      <c r="B133" s="36"/>
      <c r="C133" s="215" t="s">
        <v>151</v>
      </c>
      <c r="D133" s="215" t="s">
        <v>125</v>
      </c>
      <c r="E133" s="216" t="s">
        <v>152</v>
      </c>
      <c r="F133" s="217" t="s">
        <v>153</v>
      </c>
      <c r="G133" s="218" t="s">
        <v>148</v>
      </c>
      <c r="H133" s="219">
        <v>1</v>
      </c>
      <c r="I133" s="220"/>
      <c r="J133" s="219">
        <f>ROUND(I133*H133,2)</f>
        <v>0</v>
      </c>
      <c r="K133" s="217" t="s">
        <v>129</v>
      </c>
      <c r="L133" s="22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149</v>
      </c>
      <c r="AT133" s="226" t="s">
        <v>125</v>
      </c>
      <c r="AU133" s="226" t="s">
        <v>83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135</v>
      </c>
      <c r="BM133" s="226" t="s">
        <v>154</v>
      </c>
    </row>
    <row r="134" s="2" customFormat="1" ht="16.5" customHeight="1">
      <c r="A134" s="35"/>
      <c r="B134" s="36"/>
      <c r="C134" s="228" t="s">
        <v>155</v>
      </c>
      <c r="D134" s="228" t="s">
        <v>132</v>
      </c>
      <c r="E134" s="229" t="s">
        <v>156</v>
      </c>
      <c r="F134" s="230" t="s">
        <v>157</v>
      </c>
      <c r="G134" s="231" t="s">
        <v>148</v>
      </c>
      <c r="H134" s="232">
        <v>1</v>
      </c>
      <c r="I134" s="233"/>
      <c r="J134" s="232">
        <f>ROUND(I134*H134,2)</f>
        <v>0</v>
      </c>
      <c r="K134" s="230" t="s">
        <v>129</v>
      </c>
      <c r="L134" s="41"/>
      <c r="M134" s="234" t="s">
        <v>1</v>
      </c>
      <c r="N134" s="235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135</v>
      </c>
      <c r="AT134" s="226" t="s">
        <v>132</v>
      </c>
      <c r="AU134" s="226" t="s">
        <v>83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135</v>
      </c>
      <c r="BM134" s="226" t="s">
        <v>158</v>
      </c>
    </row>
    <row r="135" s="2" customFormat="1" ht="21.75" customHeight="1">
      <c r="A135" s="35"/>
      <c r="B135" s="36"/>
      <c r="C135" s="215" t="s">
        <v>159</v>
      </c>
      <c r="D135" s="215" t="s">
        <v>125</v>
      </c>
      <c r="E135" s="216" t="s">
        <v>160</v>
      </c>
      <c r="F135" s="217" t="s">
        <v>161</v>
      </c>
      <c r="G135" s="218" t="s">
        <v>148</v>
      </c>
      <c r="H135" s="219">
        <v>5</v>
      </c>
      <c r="I135" s="220"/>
      <c r="J135" s="219">
        <f>ROUND(I135*H135,2)</f>
        <v>0</v>
      </c>
      <c r="K135" s="217" t="s">
        <v>129</v>
      </c>
      <c r="L135" s="221"/>
      <c r="M135" s="222" t="s">
        <v>1</v>
      </c>
      <c r="N135" s="223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149</v>
      </c>
      <c r="AT135" s="226" t="s">
        <v>125</v>
      </c>
      <c r="AU135" s="226" t="s">
        <v>83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81</v>
      </c>
      <c r="BK135" s="227">
        <f>ROUND(I135*H135,2)</f>
        <v>0</v>
      </c>
      <c r="BL135" s="14" t="s">
        <v>135</v>
      </c>
      <c r="BM135" s="226" t="s">
        <v>162</v>
      </c>
    </row>
    <row r="136" s="2" customFormat="1" ht="49.05" customHeight="1">
      <c r="A136" s="35"/>
      <c r="B136" s="36"/>
      <c r="C136" s="228" t="s">
        <v>163</v>
      </c>
      <c r="D136" s="228" t="s">
        <v>132</v>
      </c>
      <c r="E136" s="229" t="s">
        <v>164</v>
      </c>
      <c r="F136" s="230" t="s">
        <v>165</v>
      </c>
      <c r="G136" s="231" t="s">
        <v>166</v>
      </c>
      <c r="H136" s="232">
        <v>35</v>
      </c>
      <c r="I136" s="233"/>
      <c r="J136" s="232">
        <f>ROUND(I136*H136,2)</f>
        <v>0</v>
      </c>
      <c r="K136" s="230" t="s">
        <v>129</v>
      </c>
      <c r="L136" s="41"/>
      <c r="M136" s="234" t="s">
        <v>1</v>
      </c>
      <c r="N136" s="235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135</v>
      </c>
      <c r="AT136" s="226" t="s">
        <v>132</v>
      </c>
      <c r="AU136" s="226" t="s">
        <v>83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135</v>
      </c>
      <c r="BM136" s="226" t="s">
        <v>167</v>
      </c>
    </row>
    <row r="137" s="12" customFormat="1" ht="22.8" customHeight="1">
      <c r="A137" s="12"/>
      <c r="B137" s="199"/>
      <c r="C137" s="200"/>
      <c r="D137" s="201" t="s">
        <v>72</v>
      </c>
      <c r="E137" s="213" t="s">
        <v>168</v>
      </c>
      <c r="F137" s="213" t="s">
        <v>169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SUM(P138:P140)</f>
        <v>0</v>
      </c>
      <c r="Q137" s="207"/>
      <c r="R137" s="208">
        <f>SUM(R138:R140)</f>
        <v>0</v>
      </c>
      <c r="S137" s="207"/>
      <c r="T137" s="209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81</v>
      </c>
      <c r="AT137" s="211" t="s">
        <v>72</v>
      </c>
      <c r="AU137" s="211" t="s">
        <v>81</v>
      </c>
      <c r="AY137" s="210" t="s">
        <v>122</v>
      </c>
      <c r="BK137" s="212">
        <f>SUM(BK138:BK140)</f>
        <v>0</v>
      </c>
    </row>
    <row r="138" s="2" customFormat="1" ht="33" customHeight="1">
      <c r="A138" s="35"/>
      <c r="B138" s="36"/>
      <c r="C138" s="215" t="s">
        <v>170</v>
      </c>
      <c r="D138" s="215" t="s">
        <v>125</v>
      </c>
      <c r="E138" s="216" t="s">
        <v>171</v>
      </c>
      <c r="F138" s="217" t="s">
        <v>172</v>
      </c>
      <c r="G138" s="218" t="s">
        <v>148</v>
      </c>
      <c r="H138" s="219">
        <v>4</v>
      </c>
      <c r="I138" s="220"/>
      <c r="J138" s="219">
        <f>ROUND(I138*H138,2)</f>
        <v>0</v>
      </c>
      <c r="K138" s="217" t="s">
        <v>129</v>
      </c>
      <c r="L138" s="221"/>
      <c r="M138" s="222" t="s">
        <v>1</v>
      </c>
      <c r="N138" s="223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159</v>
      </c>
      <c r="AT138" s="226" t="s">
        <v>125</v>
      </c>
      <c r="AU138" s="226" t="s">
        <v>83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141</v>
      </c>
      <c r="BM138" s="226" t="s">
        <v>173</v>
      </c>
    </row>
    <row r="139" s="2" customFormat="1" ht="33" customHeight="1">
      <c r="A139" s="35"/>
      <c r="B139" s="36"/>
      <c r="C139" s="228" t="s">
        <v>174</v>
      </c>
      <c r="D139" s="228" t="s">
        <v>132</v>
      </c>
      <c r="E139" s="229" t="s">
        <v>175</v>
      </c>
      <c r="F139" s="230" t="s">
        <v>176</v>
      </c>
      <c r="G139" s="231" t="s">
        <v>148</v>
      </c>
      <c r="H139" s="232">
        <v>4</v>
      </c>
      <c r="I139" s="233"/>
      <c r="J139" s="232">
        <f>ROUND(I139*H139,2)</f>
        <v>0</v>
      </c>
      <c r="K139" s="230" t="s">
        <v>129</v>
      </c>
      <c r="L139" s="41"/>
      <c r="M139" s="234" t="s">
        <v>1</v>
      </c>
      <c r="N139" s="235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141</v>
      </c>
      <c r="AT139" s="226" t="s">
        <v>132</v>
      </c>
      <c r="AU139" s="226" t="s">
        <v>83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141</v>
      </c>
      <c r="BM139" s="226" t="s">
        <v>177</v>
      </c>
    </row>
    <row r="140" s="2" customFormat="1" ht="49.05" customHeight="1">
      <c r="A140" s="35"/>
      <c r="B140" s="36"/>
      <c r="C140" s="228" t="s">
        <v>178</v>
      </c>
      <c r="D140" s="228" t="s">
        <v>132</v>
      </c>
      <c r="E140" s="229" t="s">
        <v>164</v>
      </c>
      <c r="F140" s="230" t="s">
        <v>165</v>
      </c>
      <c r="G140" s="231" t="s">
        <v>166</v>
      </c>
      <c r="H140" s="232">
        <v>4</v>
      </c>
      <c r="I140" s="233"/>
      <c r="J140" s="232">
        <f>ROUND(I140*H140,2)</f>
        <v>0</v>
      </c>
      <c r="K140" s="230" t="s">
        <v>129</v>
      </c>
      <c r="L140" s="41"/>
      <c r="M140" s="234" t="s">
        <v>1</v>
      </c>
      <c r="N140" s="235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141</v>
      </c>
      <c r="AT140" s="226" t="s">
        <v>132</v>
      </c>
      <c r="AU140" s="226" t="s">
        <v>83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81</v>
      </c>
      <c r="BK140" s="227">
        <f>ROUND(I140*H140,2)</f>
        <v>0</v>
      </c>
      <c r="BL140" s="14" t="s">
        <v>141</v>
      </c>
      <c r="BM140" s="226" t="s">
        <v>179</v>
      </c>
    </row>
    <row r="141" s="12" customFormat="1" ht="22.8" customHeight="1">
      <c r="A141" s="12"/>
      <c r="B141" s="199"/>
      <c r="C141" s="200"/>
      <c r="D141" s="201" t="s">
        <v>72</v>
      </c>
      <c r="E141" s="213" t="s">
        <v>180</v>
      </c>
      <c r="F141" s="213" t="s">
        <v>181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SUM(P142:P178)</f>
        <v>0</v>
      </c>
      <c r="Q141" s="207"/>
      <c r="R141" s="208">
        <f>SUM(R142:R178)</f>
        <v>0</v>
      </c>
      <c r="S141" s="207"/>
      <c r="T141" s="209">
        <f>SUM(T142:T178)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81</v>
      </c>
      <c r="AT141" s="211" t="s">
        <v>72</v>
      </c>
      <c r="AU141" s="211" t="s">
        <v>81</v>
      </c>
      <c r="AY141" s="210" t="s">
        <v>122</v>
      </c>
      <c r="BK141" s="212">
        <f>SUM(BK142:BK178)</f>
        <v>0</v>
      </c>
    </row>
    <row r="142" s="2" customFormat="1" ht="16.5" customHeight="1">
      <c r="A142" s="35"/>
      <c r="B142" s="36"/>
      <c r="C142" s="215" t="s">
        <v>182</v>
      </c>
      <c r="D142" s="215" t="s">
        <v>125</v>
      </c>
      <c r="E142" s="216" t="s">
        <v>183</v>
      </c>
      <c r="F142" s="217" t="s">
        <v>184</v>
      </c>
      <c r="G142" s="218" t="s">
        <v>148</v>
      </c>
      <c r="H142" s="219">
        <v>4</v>
      </c>
      <c r="I142" s="220"/>
      <c r="J142" s="219">
        <f>ROUND(I142*H142,2)</f>
        <v>0</v>
      </c>
      <c r="K142" s="217" t="s">
        <v>129</v>
      </c>
      <c r="L142" s="22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130</v>
      </c>
      <c r="AT142" s="226" t="s">
        <v>125</v>
      </c>
      <c r="AU142" s="226" t="s">
        <v>83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130</v>
      </c>
      <c r="BM142" s="226" t="s">
        <v>185</v>
      </c>
    </row>
    <row r="143" s="2" customFormat="1" ht="16.5" customHeight="1">
      <c r="A143" s="35"/>
      <c r="B143" s="36"/>
      <c r="C143" s="228" t="s">
        <v>186</v>
      </c>
      <c r="D143" s="228" t="s">
        <v>132</v>
      </c>
      <c r="E143" s="229" t="s">
        <v>187</v>
      </c>
      <c r="F143" s="230" t="s">
        <v>188</v>
      </c>
      <c r="G143" s="231" t="s">
        <v>148</v>
      </c>
      <c r="H143" s="232">
        <v>4</v>
      </c>
      <c r="I143" s="233"/>
      <c r="J143" s="232">
        <f>ROUND(I143*H143,2)</f>
        <v>0</v>
      </c>
      <c r="K143" s="230" t="s">
        <v>129</v>
      </c>
      <c r="L143" s="41"/>
      <c r="M143" s="234" t="s">
        <v>1</v>
      </c>
      <c r="N143" s="235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135</v>
      </c>
      <c r="AT143" s="226" t="s">
        <v>132</v>
      </c>
      <c r="AU143" s="226" t="s">
        <v>83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135</v>
      </c>
      <c r="BM143" s="226" t="s">
        <v>189</v>
      </c>
    </row>
    <row r="144" s="2" customFormat="1" ht="24.15" customHeight="1">
      <c r="A144" s="35"/>
      <c r="B144" s="36"/>
      <c r="C144" s="215" t="s">
        <v>8</v>
      </c>
      <c r="D144" s="215" t="s">
        <v>125</v>
      </c>
      <c r="E144" s="216" t="s">
        <v>190</v>
      </c>
      <c r="F144" s="217" t="s">
        <v>191</v>
      </c>
      <c r="G144" s="218" t="s">
        <v>148</v>
      </c>
      <c r="H144" s="219">
        <v>4</v>
      </c>
      <c r="I144" s="220"/>
      <c r="J144" s="219">
        <f>ROUND(I144*H144,2)</f>
        <v>0</v>
      </c>
      <c r="K144" s="217" t="s">
        <v>129</v>
      </c>
      <c r="L144" s="22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130</v>
      </c>
      <c r="AT144" s="226" t="s">
        <v>125</v>
      </c>
      <c r="AU144" s="226" t="s">
        <v>83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130</v>
      </c>
      <c r="BM144" s="226" t="s">
        <v>192</v>
      </c>
    </row>
    <row r="145" s="2" customFormat="1" ht="24.15" customHeight="1">
      <c r="A145" s="35"/>
      <c r="B145" s="36"/>
      <c r="C145" s="215" t="s">
        <v>193</v>
      </c>
      <c r="D145" s="215" t="s">
        <v>125</v>
      </c>
      <c r="E145" s="216" t="s">
        <v>194</v>
      </c>
      <c r="F145" s="217" t="s">
        <v>195</v>
      </c>
      <c r="G145" s="218" t="s">
        <v>148</v>
      </c>
      <c r="H145" s="219">
        <v>4</v>
      </c>
      <c r="I145" s="220"/>
      <c r="J145" s="219">
        <f>ROUND(I145*H145,2)</f>
        <v>0</v>
      </c>
      <c r="K145" s="217" t="s">
        <v>129</v>
      </c>
      <c r="L145" s="221"/>
      <c r="M145" s="222" t="s">
        <v>1</v>
      </c>
      <c r="N145" s="223" t="s">
        <v>38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130</v>
      </c>
      <c r="AT145" s="226" t="s">
        <v>125</v>
      </c>
      <c r="AU145" s="226" t="s">
        <v>83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130</v>
      </c>
      <c r="BM145" s="226" t="s">
        <v>196</v>
      </c>
    </row>
    <row r="146" s="2" customFormat="1" ht="37.8" customHeight="1">
      <c r="A146" s="35"/>
      <c r="B146" s="36"/>
      <c r="C146" s="228" t="s">
        <v>197</v>
      </c>
      <c r="D146" s="228" t="s">
        <v>132</v>
      </c>
      <c r="E146" s="229" t="s">
        <v>198</v>
      </c>
      <c r="F146" s="230" t="s">
        <v>199</v>
      </c>
      <c r="G146" s="231" t="s">
        <v>148</v>
      </c>
      <c r="H146" s="232">
        <v>4</v>
      </c>
      <c r="I146" s="233"/>
      <c r="J146" s="232">
        <f>ROUND(I146*H146,2)</f>
        <v>0</v>
      </c>
      <c r="K146" s="230" t="s">
        <v>129</v>
      </c>
      <c r="L146" s="41"/>
      <c r="M146" s="234" t="s">
        <v>1</v>
      </c>
      <c r="N146" s="235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135</v>
      </c>
      <c r="AT146" s="226" t="s">
        <v>132</v>
      </c>
      <c r="AU146" s="226" t="s">
        <v>83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135</v>
      </c>
      <c r="BM146" s="226" t="s">
        <v>200</v>
      </c>
    </row>
    <row r="147" s="2" customFormat="1" ht="16.5" customHeight="1">
      <c r="A147" s="35"/>
      <c r="B147" s="36"/>
      <c r="C147" s="228" t="s">
        <v>201</v>
      </c>
      <c r="D147" s="228" t="s">
        <v>132</v>
      </c>
      <c r="E147" s="229" t="s">
        <v>202</v>
      </c>
      <c r="F147" s="230" t="s">
        <v>203</v>
      </c>
      <c r="G147" s="231" t="s">
        <v>148</v>
      </c>
      <c r="H147" s="232">
        <v>678</v>
      </c>
      <c r="I147" s="233"/>
      <c r="J147" s="232">
        <f>ROUND(I147*H147,2)</f>
        <v>0</v>
      </c>
      <c r="K147" s="230" t="s">
        <v>129</v>
      </c>
      <c r="L147" s="41"/>
      <c r="M147" s="234" t="s">
        <v>1</v>
      </c>
      <c r="N147" s="235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135</v>
      </c>
      <c r="AT147" s="226" t="s">
        <v>132</v>
      </c>
      <c r="AU147" s="226" t="s">
        <v>83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135</v>
      </c>
      <c r="BM147" s="226" t="s">
        <v>204</v>
      </c>
    </row>
    <row r="148" s="2" customFormat="1" ht="24.15" customHeight="1">
      <c r="A148" s="35"/>
      <c r="B148" s="36"/>
      <c r="C148" s="228" t="s">
        <v>205</v>
      </c>
      <c r="D148" s="228" t="s">
        <v>132</v>
      </c>
      <c r="E148" s="229" t="s">
        <v>206</v>
      </c>
      <c r="F148" s="230" t="s">
        <v>207</v>
      </c>
      <c r="G148" s="231" t="s">
        <v>148</v>
      </c>
      <c r="H148" s="232">
        <v>24</v>
      </c>
      <c r="I148" s="233"/>
      <c r="J148" s="232">
        <f>ROUND(I148*H148,2)</f>
        <v>0</v>
      </c>
      <c r="K148" s="230" t="s">
        <v>129</v>
      </c>
      <c r="L148" s="41"/>
      <c r="M148" s="234" t="s">
        <v>1</v>
      </c>
      <c r="N148" s="235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135</v>
      </c>
      <c r="AT148" s="226" t="s">
        <v>132</v>
      </c>
      <c r="AU148" s="226" t="s">
        <v>83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135</v>
      </c>
      <c r="BM148" s="226" t="s">
        <v>208</v>
      </c>
    </row>
    <row r="149" s="2" customFormat="1" ht="21.75" customHeight="1">
      <c r="A149" s="35"/>
      <c r="B149" s="36"/>
      <c r="C149" s="228" t="s">
        <v>209</v>
      </c>
      <c r="D149" s="228" t="s">
        <v>132</v>
      </c>
      <c r="E149" s="229" t="s">
        <v>210</v>
      </c>
      <c r="F149" s="230" t="s">
        <v>211</v>
      </c>
      <c r="G149" s="231" t="s">
        <v>148</v>
      </c>
      <c r="H149" s="232">
        <v>10</v>
      </c>
      <c r="I149" s="233"/>
      <c r="J149" s="232">
        <f>ROUND(I149*H149,2)</f>
        <v>0</v>
      </c>
      <c r="K149" s="230" t="s">
        <v>129</v>
      </c>
      <c r="L149" s="41"/>
      <c r="M149" s="234" t="s">
        <v>1</v>
      </c>
      <c r="N149" s="235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135</v>
      </c>
      <c r="AT149" s="226" t="s">
        <v>132</v>
      </c>
      <c r="AU149" s="226" t="s">
        <v>83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135</v>
      </c>
      <c r="BM149" s="226" t="s">
        <v>212</v>
      </c>
    </row>
    <row r="150" s="2" customFormat="1" ht="21.75" customHeight="1">
      <c r="A150" s="35"/>
      <c r="B150" s="36"/>
      <c r="C150" s="228" t="s">
        <v>7</v>
      </c>
      <c r="D150" s="228" t="s">
        <v>132</v>
      </c>
      <c r="E150" s="229" t="s">
        <v>213</v>
      </c>
      <c r="F150" s="230" t="s">
        <v>214</v>
      </c>
      <c r="G150" s="231" t="s">
        <v>148</v>
      </c>
      <c r="H150" s="232">
        <v>8</v>
      </c>
      <c r="I150" s="233"/>
      <c r="J150" s="232">
        <f>ROUND(I150*H150,2)</f>
        <v>0</v>
      </c>
      <c r="K150" s="230" t="s">
        <v>129</v>
      </c>
      <c r="L150" s="41"/>
      <c r="M150" s="234" t="s">
        <v>1</v>
      </c>
      <c r="N150" s="235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135</v>
      </c>
      <c r="AT150" s="226" t="s">
        <v>132</v>
      </c>
      <c r="AU150" s="226" t="s">
        <v>83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135</v>
      </c>
      <c r="BM150" s="226" t="s">
        <v>215</v>
      </c>
    </row>
    <row r="151" s="2" customFormat="1" ht="16.5" customHeight="1">
      <c r="A151" s="35"/>
      <c r="B151" s="36"/>
      <c r="C151" s="228" t="s">
        <v>216</v>
      </c>
      <c r="D151" s="228" t="s">
        <v>132</v>
      </c>
      <c r="E151" s="229" t="s">
        <v>217</v>
      </c>
      <c r="F151" s="230" t="s">
        <v>218</v>
      </c>
      <c r="G151" s="231" t="s">
        <v>148</v>
      </c>
      <c r="H151" s="232">
        <v>8</v>
      </c>
      <c r="I151" s="233"/>
      <c r="J151" s="232">
        <f>ROUND(I151*H151,2)</f>
        <v>0</v>
      </c>
      <c r="K151" s="230" t="s">
        <v>129</v>
      </c>
      <c r="L151" s="41"/>
      <c r="M151" s="234" t="s">
        <v>1</v>
      </c>
      <c r="N151" s="235" t="s">
        <v>38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135</v>
      </c>
      <c r="AT151" s="226" t="s">
        <v>132</v>
      </c>
      <c r="AU151" s="226" t="s">
        <v>83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81</v>
      </c>
      <c r="BK151" s="227">
        <f>ROUND(I151*H151,2)</f>
        <v>0</v>
      </c>
      <c r="BL151" s="14" t="s">
        <v>135</v>
      </c>
      <c r="BM151" s="226" t="s">
        <v>219</v>
      </c>
    </row>
    <row r="152" s="2" customFormat="1" ht="33" customHeight="1">
      <c r="A152" s="35"/>
      <c r="B152" s="36"/>
      <c r="C152" s="215" t="s">
        <v>220</v>
      </c>
      <c r="D152" s="215" t="s">
        <v>125</v>
      </c>
      <c r="E152" s="216" t="s">
        <v>221</v>
      </c>
      <c r="F152" s="217" t="s">
        <v>222</v>
      </c>
      <c r="G152" s="218" t="s">
        <v>148</v>
      </c>
      <c r="H152" s="219">
        <v>4</v>
      </c>
      <c r="I152" s="220"/>
      <c r="J152" s="219">
        <f>ROUND(I152*H152,2)</f>
        <v>0</v>
      </c>
      <c r="K152" s="217" t="s">
        <v>129</v>
      </c>
      <c r="L152" s="221"/>
      <c r="M152" s="222" t="s">
        <v>1</v>
      </c>
      <c r="N152" s="223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149</v>
      </c>
      <c r="AT152" s="226" t="s">
        <v>125</v>
      </c>
      <c r="AU152" s="226" t="s">
        <v>83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135</v>
      </c>
      <c r="BM152" s="226" t="s">
        <v>223</v>
      </c>
    </row>
    <row r="153" s="2" customFormat="1" ht="24.15" customHeight="1">
      <c r="A153" s="35"/>
      <c r="B153" s="36"/>
      <c r="C153" s="228" t="s">
        <v>224</v>
      </c>
      <c r="D153" s="228" t="s">
        <v>132</v>
      </c>
      <c r="E153" s="229" t="s">
        <v>225</v>
      </c>
      <c r="F153" s="230" t="s">
        <v>226</v>
      </c>
      <c r="G153" s="231" t="s">
        <v>227</v>
      </c>
      <c r="H153" s="232">
        <v>5404.5</v>
      </c>
      <c r="I153" s="233"/>
      <c r="J153" s="232">
        <f>ROUND(I153*H153,2)</f>
        <v>0</v>
      </c>
      <c r="K153" s="230" t="s">
        <v>129</v>
      </c>
      <c r="L153" s="41"/>
      <c r="M153" s="234" t="s">
        <v>1</v>
      </c>
      <c r="N153" s="235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135</v>
      </c>
      <c r="AT153" s="226" t="s">
        <v>132</v>
      </c>
      <c r="AU153" s="226" t="s">
        <v>83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135</v>
      </c>
      <c r="BM153" s="226" t="s">
        <v>228</v>
      </c>
    </row>
    <row r="154" s="2" customFormat="1" ht="16.5" customHeight="1">
      <c r="A154" s="35"/>
      <c r="B154" s="36"/>
      <c r="C154" s="228" t="s">
        <v>229</v>
      </c>
      <c r="D154" s="228" t="s">
        <v>132</v>
      </c>
      <c r="E154" s="229" t="s">
        <v>230</v>
      </c>
      <c r="F154" s="230" t="s">
        <v>231</v>
      </c>
      <c r="G154" s="231" t="s">
        <v>227</v>
      </c>
      <c r="H154" s="232">
        <v>4516</v>
      </c>
      <c r="I154" s="233"/>
      <c r="J154" s="232">
        <f>ROUND(I154*H154,2)</f>
        <v>0</v>
      </c>
      <c r="K154" s="230" t="s">
        <v>129</v>
      </c>
      <c r="L154" s="41"/>
      <c r="M154" s="234" t="s">
        <v>1</v>
      </c>
      <c r="N154" s="235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135</v>
      </c>
      <c r="AT154" s="226" t="s">
        <v>132</v>
      </c>
      <c r="AU154" s="226" t="s">
        <v>83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135</v>
      </c>
      <c r="BM154" s="226" t="s">
        <v>232</v>
      </c>
    </row>
    <row r="155" s="2" customFormat="1" ht="16.5" customHeight="1">
      <c r="A155" s="35"/>
      <c r="B155" s="36"/>
      <c r="C155" s="215" t="s">
        <v>233</v>
      </c>
      <c r="D155" s="215" t="s">
        <v>125</v>
      </c>
      <c r="E155" s="216" t="s">
        <v>234</v>
      </c>
      <c r="F155" s="217" t="s">
        <v>235</v>
      </c>
      <c r="G155" s="218" t="s">
        <v>148</v>
      </c>
      <c r="H155" s="219">
        <v>725</v>
      </c>
      <c r="I155" s="220"/>
      <c r="J155" s="219">
        <f>ROUND(I155*H155,2)</f>
        <v>0</v>
      </c>
      <c r="K155" s="217" t="s">
        <v>129</v>
      </c>
      <c r="L155" s="221"/>
      <c r="M155" s="222" t="s">
        <v>1</v>
      </c>
      <c r="N155" s="223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130</v>
      </c>
      <c r="AT155" s="226" t="s">
        <v>125</v>
      </c>
      <c r="AU155" s="226" t="s">
        <v>83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130</v>
      </c>
      <c r="BM155" s="226" t="s">
        <v>236</v>
      </c>
    </row>
    <row r="156" s="2" customFormat="1" ht="16.5" customHeight="1">
      <c r="A156" s="35"/>
      <c r="B156" s="36"/>
      <c r="C156" s="228" t="s">
        <v>237</v>
      </c>
      <c r="D156" s="228" t="s">
        <v>132</v>
      </c>
      <c r="E156" s="229" t="s">
        <v>238</v>
      </c>
      <c r="F156" s="230" t="s">
        <v>239</v>
      </c>
      <c r="G156" s="231" t="s">
        <v>227</v>
      </c>
      <c r="H156" s="232">
        <v>5197</v>
      </c>
      <c r="I156" s="233"/>
      <c r="J156" s="232">
        <f>ROUND(I156*H156,2)</f>
        <v>0</v>
      </c>
      <c r="K156" s="230" t="s">
        <v>129</v>
      </c>
      <c r="L156" s="41"/>
      <c r="M156" s="234" t="s">
        <v>1</v>
      </c>
      <c r="N156" s="235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135</v>
      </c>
      <c r="AT156" s="226" t="s">
        <v>132</v>
      </c>
      <c r="AU156" s="226" t="s">
        <v>83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135</v>
      </c>
      <c r="BM156" s="226" t="s">
        <v>240</v>
      </c>
    </row>
    <row r="157" s="2" customFormat="1" ht="24.15" customHeight="1">
      <c r="A157" s="35"/>
      <c r="B157" s="36"/>
      <c r="C157" s="228" t="s">
        <v>241</v>
      </c>
      <c r="D157" s="228" t="s">
        <v>132</v>
      </c>
      <c r="E157" s="229" t="s">
        <v>242</v>
      </c>
      <c r="F157" s="230" t="s">
        <v>243</v>
      </c>
      <c r="G157" s="231" t="s">
        <v>148</v>
      </c>
      <c r="H157" s="232">
        <v>9</v>
      </c>
      <c r="I157" s="233"/>
      <c r="J157" s="232">
        <f>ROUND(I157*H157,2)</f>
        <v>0</v>
      </c>
      <c r="K157" s="230" t="s">
        <v>129</v>
      </c>
      <c r="L157" s="41"/>
      <c r="M157" s="234" t="s">
        <v>1</v>
      </c>
      <c r="N157" s="235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135</v>
      </c>
      <c r="AT157" s="226" t="s">
        <v>132</v>
      </c>
      <c r="AU157" s="226" t="s">
        <v>83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135</v>
      </c>
      <c r="BM157" s="226" t="s">
        <v>244</v>
      </c>
    </row>
    <row r="158" s="2" customFormat="1" ht="24.15" customHeight="1">
      <c r="A158" s="35"/>
      <c r="B158" s="36"/>
      <c r="C158" s="215" t="s">
        <v>245</v>
      </c>
      <c r="D158" s="215" t="s">
        <v>125</v>
      </c>
      <c r="E158" s="216" t="s">
        <v>246</v>
      </c>
      <c r="F158" s="217" t="s">
        <v>247</v>
      </c>
      <c r="G158" s="218" t="s">
        <v>148</v>
      </c>
      <c r="H158" s="219">
        <v>1</v>
      </c>
      <c r="I158" s="220"/>
      <c r="J158" s="219">
        <f>ROUND(I158*H158,2)</f>
        <v>0</v>
      </c>
      <c r="K158" s="217" t="s">
        <v>129</v>
      </c>
      <c r="L158" s="22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130</v>
      </c>
      <c r="AT158" s="226" t="s">
        <v>125</v>
      </c>
      <c r="AU158" s="226" t="s">
        <v>83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130</v>
      </c>
      <c r="BM158" s="226" t="s">
        <v>248</v>
      </c>
    </row>
    <row r="159" s="2" customFormat="1" ht="24.15" customHeight="1">
      <c r="A159" s="35"/>
      <c r="B159" s="36"/>
      <c r="C159" s="228" t="s">
        <v>249</v>
      </c>
      <c r="D159" s="228" t="s">
        <v>132</v>
      </c>
      <c r="E159" s="229" t="s">
        <v>250</v>
      </c>
      <c r="F159" s="230" t="s">
        <v>251</v>
      </c>
      <c r="G159" s="231" t="s">
        <v>148</v>
      </c>
      <c r="H159" s="232">
        <v>10</v>
      </c>
      <c r="I159" s="233"/>
      <c r="J159" s="232">
        <f>ROUND(I159*H159,2)</f>
        <v>0</v>
      </c>
      <c r="K159" s="230" t="s">
        <v>129</v>
      </c>
      <c r="L159" s="41"/>
      <c r="M159" s="234" t="s">
        <v>1</v>
      </c>
      <c r="N159" s="235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135</v>
      </c>
      <c r="AT159" s="226" t="s">
        <v>132</v>
      </c>
      <c r="AU159" s="226" t="s">
        <v>83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135</v>
      </c>
      <c r="BM159" s="226" t="s">
        <v>252</v>
      </c>
    </row>
    <row r="160" s="2" customFormat="1" ht="24.15" customHeight="1">
      <c r="A160" s="35"/>
      <c r="B160" s="36"/>
      <c r="C160" s="228" t="s">
        <v>253</v>
      </c>
      <c r="D160" s="228" t="s">
        <v>132</v>
      </c>
      <c r="E160" s="229" t="s">
        <v>254</v>
      </c>
      <c r="F160" s="230" t="s">
        <v>255</v>
      </c>
      <c r="G160" s="231" t="s">
        <v>148</v>
      </c>
      <c r="H160" s="232">
        <v>1</v>
      </c>
      <c r="I160" s="233"/>
      <c r="J160" s="232">
        <f>ROUND(I160*H160,2)</f>
        <v>0</v>
      </c>
      <c r="K160" s="230" t="s">
        <v>129</v>
      </c>
      <c r="L160" s="41"/>
      <c r="M160" s="234" t="s">
        <v>1</v>
      </c>
      <c r="N160" s="235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135</v>
      </c>
      <c r="AT160" s="226" t="s">
        <v>132</v>
      </c>
      <c r="AU160" s="226" t="s">
        <v>83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135</v>
      </c>
      <c r="BM160" s="226" t="s">
        <v>256</v>
      </c>
    </row>
    <row r="161" s="2" customFormat="1" ht="21.75" customHeight="1">
      <c r="A161" s="35"/>
      <c r="B161" s="36"/>
      <c r="C161" s="215" t="s">
        <v>257</v>
      </c>
      <c r="D161" s="215" t="s">
        <v>125</v>
      </c>
      <c r="E161" s="216" t="s">
        <v>258</v>
      </c>
      <c r="F161" s="217" t="s">
        <v>259</v>
      </c>
      <c r="G161" s="218" t="s">
        <v>148</v>
      </c>
      <c r="H161" s="219">
        <v>1</v>
      </c>
      <c r="I161" s="220"/>
      <c r="J161" s="219">
        <f>ROUND(I161*H161,2)</f>
        <v>0</v>
      </c>
      <c r="K161" s="217" t="s">
        <v>129</v>
      </c>
      <c r="L161" s="22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130</v>
      </c>
      <c r="AT161" s="226" t="s">
        <v>125</v>
      </c>
      <c r="AU161" s="226" t="s">
        <v>83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130</v>
      </c>
      <c r="BM161" s="226" t="s">
        <v>260</v>
      </c>
    </row>
    <row r="162" s="2" customFormat="1" ht="24.15" customHeight="1">
      <c r="A162" s="35"/>
      <c r="B162" s="36"/>
      <c r="C162" s="228" t="s">
        <v>261</v>
      </c>
      <c r="D162" s="228" t="s">
        <v>132</v>
      </c>
      <c r="E162" s="229" t="s">
        <v>262</v>
      </c>
      <c r="F162" s="230" t="s">
        <v>263</v>
      </c>
      <c r="G162" s="231" t="s">
        <v>148</v>
      </c>
      <c r="H162" s="232">
        <v>1</v>
      </c>
      <c r="I162" s="233"/>
      <c r="J162" s="232">
        <f>ROUND(I162*H162,2)</f>
        <v>0</v>
      </c>
      <c r="K162" s="230" t="s">
        <v>129</v>
      </c>
      <c r="L162" s="41"/>
      <c r="M162" s="234" t="s">
        <v>1</v>
      </c>
      <c r="N162" s="235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135</v>
      </c>
      <c r="AT162" s="226" t="s">
        <v>132</v>
      </c>
      <c r="AU162" s="226" t="s">
        <v>83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135</v>
      </c>
      <c r="BM162" s="226" t="s">
        <v>264</v>
      </c>
    </row>
    <row r="163" s="2" customFormat="1" ht="24.15" customHeight="1">
      <c r="A163" s="35"/>
      <c r="B163" s="36"/>
      <c r="C163" s="215" t="s">
        <v>265</v>
      </c>
      <c r="D163" s="215" t="s">
        <v>125</v>
      </c>
      <c r="E163" s="216" t="s">
        <v>266</v>
      </c>
      <c r="F163" s="217" t="s">
        <v>267</v>
      </c>
      <c r="G163" s="218" t="s">
        <v>148</v>
      </c>
      <c r="H163" s="219">
        <v>11</v>
      </c>
      <c r="I163" s="220"/>
      <c r="J163" s="219">
        <f>ROUND(I163*H163,2)</f>
        <v>0</v>
      </c>
      <c r="K163" s="217" t="s">
        <v>129</v>
      </c>
      <c r="L163" s="221"/>
      <c r="M163" s="222" t="s">
        <v>1</v>
      </c>
      <c r="N163" s="223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130</v>
      </c>
      <c r="AT163" s="226" t="s">
        <v>125</v>
      </c>
      <c r="AU163" s="226" t="s">
        <v>83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130</v>
      </c>
      <c r="BM163" s="226" t="s">
        <v>268</v>
      </c>
    </row>
    <row r="164" s="2" customFormat="1" ht="24.15" customHeight="1">
      <c r="A164" s="35"/>
      <c r="B164" s="36"/>
      <c r="C164" s="228" t="s">
        <v>269</v>
      </c>
      <c r="D164" s="228" t="s">
        <v>132</v>
      </c>
      <c r="E164" s="229" t="s">
        <v>270</v>
      </c>
      <c r="F164" s="230" t="s">
        <v>271</v>
      </c>
      <c r="G164" s="231" t="s">
        <v>148</v>
      </c>
      <c r="H164" s="232">
        <v>11</v>
      </c>
      <c r="I164" s="233"/>
      <c r="J164" s="232">
        <f>ROUND(I164*H164,2)</f>
        <v>0</v>
      </c>
      <c r="K164" s="230" t="s">
        <v>129</v>
      </c>
      <c r="L164" s="41"/>
      <c r="M164" s="234" t="s">
        <v>1</v>
      </c>
      <c r="N164" s="235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135</v>
      </c>
      <c r="AT164" s="226" t="s">
        <v>132</v>
      </c>
      <c r="AU164" s="226" t="s">
        <v>83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135</v>
      </c>
      <c r="BM164" s="226" t="s">
        <v>272</v>
      </c>
    </row>
    <row r="165" s="2" customFormat="1" ht="21.75" customHeight="1">
      <c r="A165" s="35"/>
      <c r="B165" s="36"/>
      <c r="C165" s="215" t="s">
        <v>273</v>
      </c>
      <c r="D165" s="215" t="s">
        <v>125</v>
      </c>
      <c r="E165" s="216" t="s">
        <v>274</v>
      </c>
      <c r="F165" s="217" t="s">
        <v>275</v>
      </c>
      <c r="G165" s="218" t="s">
        <v>148</v>
      </c>
      <c r="H165" s="219">
        <v>6</v>
      </c>
      <c r="I165" s="220"/>
      <c r="J165" s="219">
        <f>ROUND(I165*H165,2)</f>
        <v>0</v>
      </c>
      <c r="K165" s="217" t="s">
        <v>129</v>
      </c>
      <c r="L165" s="22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130</v>
      </c>
      <c r="AT165" s="226" t="s">
        <v>125</v>
      </c>
      <c r="AU165" s="226" t="s">
        <v>83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130</v>
      </c>
      <c r="BM165" s="226" t="s">
        <v>276</v>
      </c>
    </row>
    <row r="166" s="2" customFormat="1" ht="33" customHeight="1">
      <c r="A166" s="35"/>
      <c r="B166" s="36"/>
      <c r="C166" s="228" t="s">
        <v>277</v>
      </c>
      <c r="D166" s="228" t="s">
        <v>132</v>
      </c>
      <c r="E166" s="229" t="s">
        <v>278</v>
      </c>
      <c r="F166" s="230" t="s">
        <v>279</v>
      </c>
      <c r="G166" s="231" t="s">
        <v>148</v>
      </c>
      <c r="H166" s="232">
        <v>33</v>
      </c>
      <c r="I166" s="233"/>
      <c r="J166" s="232">
        <f>ROUND(I166*H166,2)</f>
        <v>0</v>
      </c>
      <c r="K166" s="230" t="s">
        <v>129</v>
      </c>
      <c r="L166" s="41"/>
      <c r="M166" s="234" t="s">
        <v>1</v>
      </c>
      <c r="N166" s="235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135</v>
      </c>
      <c r="AT166" s="226" t="s">
        <v>132</v>
      </c>
      <c r="AU166" s="226" t="s">
        <v>83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135</v>
      </c>
      <c r="BM166" s="226" t="s">
        <v>280</v>
      </c>
    </row>
    <row r="167" s="2" customFormat="1" ht="24.15" customHeight="1">
      <c r="A167" s="35"/>
      <c r="B167" s="36"/>
      <c r="C167" s="215" t="s">
        <v>281</v>
      </c>
      <c r="D167" s="215" t="s">
        <v>125</v>
      </c>
      <c r="E167" s="216" t="s">
        <v>282</v>
      </c>
      <c r="F167" s="217" t="s">
        <v>283</v>
      </c>
      <c r="G167" s="218" t="s">
        <v>148</v>
      </c>
      <c r="H167" s="219">
        <v>4</v>
      </c>
      <c r="I167" s="220"/>
      <c r="J167" s="219">
        <f>ROUND(I167*H167,2)</f>
        <v>0</v>
      </c>
      <c r="K167" s="217" t="s">
        <v>129</v>
      </c>
      <c r="L167" s="22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130</v>
      </c>
      <c r="AT167" s="226" t="s">
        <v>125</v>
      </c>
      <c r="AU167" s="226" t="s">
        <v>83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130</v>
      </c>
      <c r="BM167" s="226" t="s">
        <v>284</v>
      </c>
    </row>
    <row r="168" s="2" customFormat="1" ht="24.15" customHeight="1">
      <c r="A168" s="35"/>
      <c r="B168" s="36"/>
      <c r="C168" s="215" t="s">
        <v>285</v>
      </c>
      <c r="D168" s="215" t="s">
        <v>125</v>
      </c>
      <c r="E168" s="216" t="s">
        <v>286</v>
      </c>
      <c r="F168" s="217" t="s">
        <v>287</v>
      </c>
      <c r="G168" s="218" t="s">
        <v>227</v>
      </c>
      <c r="H168" s="219">
        <v>2317.5</v>
      </c>
      <c r="I168" s="220"/>
      <c r="J168" s="219">
        <f>ROUND(I168*H168,2)</f>
        <v>0</v>
      </c>
      <c r="K168" s="217" t="s">
        <v>129</v>
      </c>
      <c r="L168" s="221"/>
      <c r="M168" s="222" t="s">
        <v>1</v>
      </c>
      <c r="N168" s="223" t="s">
        <v>38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130</v>
      </c>
      <c r="AT168" s="226" t="s">
        <v>125</v>
      </c>
      <c r="AU168" s="226" t="s">
        <v>83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130</v>
      </c>
      <c r="BM168" s="226" t="s">
        <v>288</v>
      </c>
    </row>
    <row r="169" s="2" customFormat="1" ht="24.15" customHeight="1">
      <c r="A169" s="35"/>
      <c r="B169" s="36"/>
      <c r="C169" s="228" t="s">
        <v>289</v>
      </c>
      <c r="D169" s="228" t="s">
        <v>132</v>
      </c>
      <c r="E169" s="229" t="s">
        <v>290</v>
      </c>
      <c r="F169" s="230" t="s">
        <v>291</v>
      </c>
      <c r="G169" s="231" t="s">
        <v>227</v>
      </c>
      <c r="H169" s="232">
        <v>2317.5</v>
      </c>
      <c r="I169" s="233"/>
      <c r="J169" s="232">
        <f>ROUND(I169*H169,2)</f>
        <v>0</v>
      </c>
      <c r="K169" s="230" t="s">
        <v>129</v>
      </c>
      <c r="L169" s="41"/>
      <c r="M169" s="234" t="s">
        <v>1</v>
      </c>
      <c r="N169" s="235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135</v>
      </c>
      <c r="AT169" s="226" t="s">
        <v>132</v>
      </c>
      <c r="AU169" s="226" t="s">
        <v>83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135</v>
      </c>
      <c r="BM169" s="226" t="s">
        <v>292</v>
      </c>
    </row>
    <row r="170" s="2" customFormat="1" ht="24.15" customHeight="1">
      <c r="A170" s="35"/>
      <c r="B170" s="36"/>
      <c r="C170" s="228" t="s">
        <v>293</v>
      </c>
      <c r="D170" s="228" t="s">
        <v>132</v>
      </c>
      <c r="E170" s="229" t="s">
        <v>294</v>
      </c>
      <c r="F170" s="230" t="s">
        <v>295</v>
      </c>
      <c r="G170" s="231" t="s">
        <v>148</v>
      </c>
      <c r="H170" s="232">
        <v>2</v>
      </c>
      <c r="I170" s="233"/>
      <c r="J170" s="232">
        <f>ROUND(I170*H170,2)</f>
        <v>0</v>
      </c>
      <c r="K170" s="230" t="s">
        <v>129</v>
      </c>
      <c r="L170" s="41"/>
      <c r="M170" s="234" t="s">
        <v>1</v>
      </c>
      <c r="N170" s="235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135</v>
      </c>
      <c r="AT170" s="226" t="s">
        <v>132</v>
      </c>
      <c r="AU170" s="226" t="s">
        <v>83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135</v>
      </c>
      <c r="BM170" s="226" t="s">
        <v>296</v>
      </c>
    </row>
    <row r="171" s="2" customFormat="1" ht="24.15" customHeight="1">
      <c r="A171" s="35"/>
      <c r="B171" s="36"/>
      <c r="C171" s="215" t="s">
        <v>297</v>
      </c>
      <c r="D171" s="215" t="s">
        <v>125</v>
      </c>
      <c r="E171" s="216" t="s">
        <v>298</v>
      </c>
      <c r="F171" s="217" t="s">
        <v>299</v>
      </c>
      <c r="G171" s="218" t="s">
        <v>300</v>
      </c>
      <c r="H171" s="219">
        <v>290</v>
      </c>
      <c r="I171" s="220"/>
      <c r="J171" s="219">
        <f>ROUND(I171*H171,2)</f>
        <v>0</v>
      </c>
      <c r="K171" s="217" t="s">
        <v>129</v>
      </c>
      <c r="L171" s="22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130</v>
      </c>
      <c r="AT171" s="226" t="s">
        <v>125</v>
      </c>
      <c r="AU171" s="226" t="s">
        <v>83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130</v>
      </c>
      <c r="BM171" s="226" t="s">
        <v>301</v>
      </c>
    </row>
    <row r="172" s="2" customFormat="1" ht="16.5" customHeight="1">
      <c r="A172" s="35"/>
      <c r="B172" s="36"/>
      <c r="C172" s="228" t="s">
        <v>302</v>
      </c>
      <c r="D172" s="228" t="s">
        <v>132</v>
      </c>
      <c r="E172" s="229" t="s">
        <v>303</v>
      </c>
      <c r="F172" s="230" t="s">
        <v>304</v>
      </c>
      <c r="G172" s="231" t="s">
        <v>148</v>
      </c>
      <c r="H172" s="232">
        <v>42</v>
      </c>
      <c r="I172" s="233"/>
      <c r="J172" s="232">
        <f>ROUND(I172*H172,2)</f>
        <v>0</v>
      </c>
      <c r="K172" s="230" t="s">
        <v>129</v>
      </c>
      <c r="L172" s="41"/>
      <c r="M172" s="234" t="s">
        <v>1</v>
      </c>
      <c r="N172" s="235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135</v>
      </c>
      <c r="AT172" s="226" t="s">
        <v>132</v>
      </c>
      <c r="AU172" s="226" t="s">
        <v>83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81</v>
      </c>
      <c r="BK172" s="227">
        <f>ROUND(I172*H172,2)</f>
        <v>0</v>
      </c>
      <c r="BL172" s="14" t="s">
        <v>135</v>
      </c>
      <c r="BM172" s="226" t="s">
        <v>305</v>
      </c>
    </row>
    <row r="173" s="2" customFormat="1" ht="24.15" customHeight="1">
      <c r="A173" s="35"/>
      <c r="B173" s="36"/>
      <c r="C173" s="215" t="s">
        <v>306</v>
      </c>
      <c r="D173" s="215" t="s">
        <v>125</v>
      </c>
      <c r="E173" s="216" t="s">
        <v>307</v>
      </c>
      <c r="F173" s="217" t="s">
        <v>308</v>
      </c>
      <c r="G173" s="218" t="s">
        <v>148</v>
      </c>
      <c r="H173" s="219">
        <v>4</v>
      </c>
      <c r="I173" s="220"/>
      <c r="J173" s="219">
        <f>ROUND(I173*H173,2)</f>
        <v>0</v>
      </c>
      <c r="K173" s="217" t="s">
        <v>129</v>
      </c>
      <c r="L173" s="221"/>
      <c r="M173" s="222" t="s">
        <v>1</v>
      </c>
      <c r="N173" s="223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149</v>
      </c>
      <c r="AT173" s="226" t="s">
        <v>125</v>
      </c>
      <c r="AU173" s="226" t="s">
        <v>83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135</v>
      </c>
      <c r="BM173" s="226" t="s">
        <v>309</v>
      </c>
    </row>
    <row r="174" s="2" customFormat="1" ht="16.5" customHeight="1">
      <c r="A174" s="35"/>
      <c r="B174" s="36"/>
      <c r="C174" s="228" t="s">
        <v>310</v>
      </c>
      <c r="D174" s="228" t="s">
        <v>132</v>
      </c>
      <c r="E174" s="229" t="s">
        <v>311</v>
      </c>
      <c r="F174" s="230" t="s">
        <v>312</v>
      </c>
      <c r="G174" s="231" t="s">
        <v>148</v>
      </c>
      <c r="H174" s="232">
        <v>4</v>
      </c>
      <c r="I174" s="233"/>
      <c r="J174" s="232">
        <f>ROUND(I174*H174,2)</f>
        <v>0</v>
      </c>
      <c r="K174" s="230" t="s">
        <v>129</v>
      </c>
      <c r="L174" s="41"/>
      <c r="M174" s="234" t="s">
        <v>1</v>
      </c>
      <c r="N174" s="235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135</v>
      </c>
      <c r="AT174" s="226" t="s">
        <v>132</v>
      </c>
      <c r="AU174" s="226" t="s">
        <v>83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135</v>
      </c>
      <c r="BM174" s="226" t="s">
        <v>313</v>
      </c>
    </row>
    <row r="175" s="2" customFormat="1" ht="24.15" customHeight="1">
      <c r="A175" s="35"/>
      <c r="B175" s="36"/>
      <c r="C175" s="228" t="s">
        <v>314</v>
      </c>
      <c r="D175" s="228" t="s">
        <v>132</v>
      </c>
      <c r="E175" s="229" t="s">
        <v>315</v>
      </c>
      <c r="F175" s="230" t="s">
        <v>316</v>
      </c>
      <c r="G175" s="231" t="s">
        <v>148</v>
      </c>
      <c r="H175" s="232">
        <v>52</v>
      </c>
      <c r="I175" s="233"/>
      <c r="J175" s="232">
        <f>ROUND(I175*H175,2)</f>
        <v>0</v>
      </c>
      <c r="K175" s="230" t="s">
        <v>129</v>
      </c>
      <c r="L175" s="41"/>
      <c r="M175" s="234" t="s">
        <v>1</v>
      </c>
      <c r="N175" s="235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135</v>
      </c>
      <c r="AT175" s="226" t="s">
        <v>132</v>
      </c>
      <c r="AU175" s="226" t="s">
        <v>83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135</v>
      </c>
      <c r="BM175" s="226" t="s">
        <v>317</v>
      </c>
    </row>
    <row r="176" s="2" customFormat="1" ht="24.15" customHeight="1">
      <c r="A176" s="35"/>
      <c r="B176" s="36"/>
      <c r="C176" s="215" t="s">
        <v>318</v>
      </c>
      <c r="D176" s="215" t="s">
        <v>125</v>
      </c>
      <c r="E176" s="216" t="s">
        <v>319</v>
      </c>
      <c r="F176" s="217" t="s">
        <v>320</v>
      </c>
      <c r="G176" s="218" t="s">
        <v>148</v>
      </c>
      <c r="H176" s="219">
        <v>3</v>
      </c>
      <c r="I176" s="220"/>
      <c r="J176" s="219">
        <f>ROUND(I176*H176,2)</f>
        <v>0</v>
      </c>
      <c r="K176" s="217" t="s">
        <v>129</v>
      </c>
      <c r="L176" s="221"/>
      <c r="M176" s="222" t="s">
        <v>1</v>
      </c>
      <c r="N176" s="223" t="s">
        <v>38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130</v>
      </c>
      <c r="AT176" s="226" t="s">
        <v>125</v>
      </c>
      <c r="AU176" s="226" t="s">
        <v>83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81</v>
      </c>
      <c r="BK176" s="227">
        <f>ROUND(I176*H176,2)</f>
        <v>0</v>
      </c>
      <c r="BL176" s="14" t="s">
        <v>130</v>
      </c>
      <c r="BM176" s="226" t="s">
        <v>321</v>
      </c>
    </row>
    <row r="177" s="2" customFormat="1" ht="21.75" customHeight="1">
      <c r="A177" s="35"/>
      <c r="B177" s="36"/>
      <c r="C177" s="228" t="s">
        <v>322</v>
      </c>
      <c r="D177" s="228" t="s">
        <v>132</v>
      </c>
      <c r="E177" s="229" t="s">
        <v>323</v>
      </c>
      <c r="F177" s="230" t="s">
        <v>324</v>
      </c>
      <c r="G177" s="231" t="s">
        <v>148</v>
      </c>
      <c r="H177" s="232">
        <v>3</v>
      </c>
      <c r="I177" s="233"/>
      <c r="J177" s="232">
        <f>ROUND(I177*H177,2)</f>
        <v>0</v>
      </c>
      <c r="K177" s="230" t="s">
        <v>129</v>
      </c>
      <c r="L177" s="41"/>
      <c r="M177" s="234" t="s">
        <v>1</v>
      </c>
      <c r="N177" s="235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135</v>
      </c>
      <c r="AT177" s="226" t="s">
        <v>132</v>
      </c>
      <c r="AU177" s="226" t="s">
        <v>83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135</v>
      </c>
      <c r="BM177" s="226" t="s">
        <v>325</v>
      </c>
    </row>
    <row r="178" s="2" customFormat="1" ht="49.05" customHeight="1">
      <c r="A178" s="35"/>
      <c r="B178" s="36"/>
      <c r="C178" s="228" t="s">
        <v>326</v>
      </c>
      <c r="D178" s="228" t="s">
        <v>132</v>
      </c>
      <c r="E178" s="229" t="s">
        <v>164</v>
      </c>
      <c r="F178" s="230" t="s">
        <v>165</v>
      </c>
      <c r="G178" s="231" t="s">
        <v>166</v>
      </c>
      <c r="H178" s="232">
        <v>180</v>
      </c>
      <c r="I178" s="233"/>
      <c r="J178" s="232">
        <f>ROUND(I178*H178,2)</f>
        <v>0</v>
      </c>
      <c r="K178" s="230" t="s">
        <v>129</v>
      </c>
      <c r="L178" s="41"/>
      <c r="M178" s="234" t="s">
        <v>1</v>
      </c>
      <c r="N178" s="235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135</v>
      </c>
      <c r="AT178" s="226" t="s">
        <v>132</v>
      </c>
      <c r="AU178" s="226" t="s">
        <v>83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135</v>
      </c>
      <c r="BM178" s="226" t="s">
        <v>327</v>
      </c>
    </row>
    <row r="179" s="12" customFormat="1" ht="22.8" customHeight="1">
      <c r="A179" s="12"/>
      <c r="B179" s="199"/>
      <c r="C179" s="200"/>
      <c r="D179" s="201" t="s">
        <v>72</v>
      </c>
      <c r="E179" s="213" t="s">
        <v>328</v>
      </c>
      <c r="F179" s="213" t="s">
        <v>329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SUM(P180:P182)</f>
        <v>0</v>
      </c>
      <c r="Q179" s="207"/>
      <c r="R179" s="208">
        <f>SUM(R180:R182)</f>
        <v>0</v>
      </c>
      <c r="S179" s="207"/>
      <c r="T179" s="209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81</v>
      </c>
      <c r="AT179" s="211" t="s">
        <v>72</v>
      </c>
      <c r="AU179" s="211" t="s">
        <v>81</v>
      </c>
      <c r="AY179" s="210" t="s">
        <v>122</v>
      </c>
      <c r="BK179" s="212">
        <f>SUM(BK180:BK182)</f>
        <v>0</v>
      </c>
    </row>
    <row r="180" s="2" customFormat="1" ht="24.15" customHeight="1">
      <c r="A180" s="35"/>
      <c r="B180" s="36"/>
      <c r="C180" s="215" t="s">
        <v>330</v>
      </c>
      <c r="D180" s="215" t="s">
        <v>125</v>
      </c>
      <c r="E180" s="216" t="s">
        <v>331</v>
      </c>
      <c r="F180" s="217" t="s">
        <v>332</v>
      </c>
      <c r="G180" s="218" t="s">
        <v>148</v>
      </c>
      <c r="H180" s="219">
        <v>3</v>
      </c>
      <c r="I180" s="220"/>
      <c r="J180" s="219">
        <f>ROUND(I180*H180,2)</f>
        <v>0</v>
      </c>
      <c r="K180" s="217" t="s">
        <v>129</v>
      </c>
      <c r="L180" s="221"/>
      <c r="M180" s="222" t="s">
        <v>1</v>
      </c>
      <c r="N180" s="223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159</v>
      </c>
      <c r="AT180" s="226" t="s">
        <v>125</v>
      </c>
      <c r="AU180" s="226" t="s">
        <v>83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81</v>
      </c>
      <c r="BK180" s="227">
        <f>ROUND(I180*H180,2)</f>
        <v>0</v>
      </c>
      <c r="BL180" s="14" t="s">
        <v>141</v>
      </c>
      <c r="BM180" s="226" t="s">
        <v>333</v>
      </c>
    </row>
    <row r="181" s="2" customFormat="1" ht="24.15" customHeight="1">
      <c r="A181" s="35"/>
      <c r="B181" s="36"/>
      <c r="C181" s="228" t="s">
        <v>334</v>
      </c>
      <c r="D181" s="228" t="s">
        <v>132</v>
      </c>
      <c r="E181" s="229" t="s">
        <v>335</v>
      </c>
      <c r="F181" s="230" t="s">
        <v>336</v>
      </c>
      <c r="G181" s="231" t="s">
        <v>148</v>
      </c>
      <c r="H181" s="232">
        <v>10</v>
      </c>
      <c r="I181" s="233"/>
      <c r="J181" s="232">
        <f>ROUND(I181*H181,2)</f>
        <v>0</v>
      </c>
      <c r="K181" s="230" t="s">
        <v>129</v>
      </c>
      <c r="L181" s="41"/>
      <c r="M181" s="234" t="s">
        <v>1</v>
      </c>
      <c r="N181" s="235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141</v>
      </c>
      <c r="AT181" s="226" t="s">
        <v>132</v>
      </c>
      <c r="AU181" s="226" t="s">
        <v>83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141</v>
      </c>
      <c r="BM181" s="226" t="s">
        <v>337</v>
      </c>
    </row>
    <row r="182" s="2" customFormat="1" ht="49.05" customHeight="1">
      <c r="A182" s="35"/>
      <c r="B182" s="36"/>
      <c r="C182" s="228" t="s">
        <v>338</v>
      </c>
      <c r="D182" s="228" t="s">
        <v>132</v>
      </c>
      <c r="E182" s="229" t="s">
        <v>164</v>
      </c>
      <c r="F182" s="230" t="s">
        <v>165</v>
      </c>
      <c r="G182" s="231" t="s">
        <v>166</v>
      </c>
      <c r="H182" s="232">
        <v>8</v>
      </c>
      <c r="I182" s="233"/>
      <c r="J182" s="232">
        <f>ROUND(I182*H182,2)</f>
        <v>0</v>
      </c>
      <c r="K182" s="230" t="s">
        <v>129</v>
      </c>
      <c r="L182" s="41"/>
      <c r="M182" s="234" t="s">
        <v>1</v>
      </c>
      <c r="N182" s="235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141</v>
      </c>
      <c r="AT182" s="226" t="s">
        <v>132</v>
      </c>
      <c r="AU182" s="226" t="s">
        <v>83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141</v>
      </c>
      <c r="BM182" s="226" t="s">
        <v>339</v>
      </c>
    </row>
    <row r="183" s="12" customFormat="1" ht="22.8" customHeight="1">
      <c r="A183" s="12"/>
      <c r="B183" s="199"/>
      <c r="C183" s="200"/>
      <c r="D183" s="201" t="s">
        <v>72</v>
      </c>
      <c r="E183" s="213" t="s">
        <v>340</v>
      </c>
      <c r="F183" s="213" t="s">
        <v>341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SUM(P184:P195)</f>
        <v>0</v>
      </c>
      <c r="Q183" s="207"/>
      <c r="R183" s="208">
        <f>SUM(R184:R195)</f>
        <v>0</v>
      </c>
      <c r="S183" s="207"/>
      <c r="T183" s="209">
        <f>SUM(T184:T195)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81</v>
      </c>
      <c r="AT183" s="211" t="s">
        <v>72</v>
      </c>
      <c r="AU183" s="211" t="s">
        <v>81</v>
      </c>
      <c r="AY183" s="210" t="s">
        <v>122</v>
      </c>
      <c r="BK183" s="212">
        <f>SUM(BK184:BK195)</f>
        <v>0</v>
      </c>
    </row>
    <row r="184" s="2" customFormat="1" ht="37.8" customHeight="1">
      <c r="A184" s="35"/>
      <c r="B184" s="36"/>
      <c r="C184" s="228" t="s">
        <v>342</v>
      </c>
      <c r="D184" s="228" t="s">
        <v>132</v>
      </c>
      <c r="E184" s="229" t="s">
        <v>343</v>
      </c>
      <c r="F184" s="230" t="s">
        <v>344</v>
      </c>
      <c r="G184" s="231" t="s">
        <v>148</v>
      </c>
      <c r="H184" s="232">
        <v>3</v>
      </c>
      <c r="I184" s="233"/>
      <c r="J184" s="232">
        <f>ROUND(I184*H184,2)</f>
        <v>0</v>
      </c>
      <c r="K184" s="230" t="s">
        <v>129</v>
      </c>
      <c r="L184" s="41"/>
      <c r="M184" s="234" t="s">
        <v>1</v>
      </c>
      <c r="N184" s="235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141</v>
      </c>
      <c r="AT184" s="226" t="s">
        <v>132</v>
      </c>
      <c r="AU184" s="226" t="s">
        <v>83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141</v>
      </c>
      <c r="BM184" s="226" t="s">
        <v>345</v>
      </c>
    </row>
    <row r="185" s="2" customFormat="1" ht="44.25" customHeight="1">
      <c r="A185" s="35"/>
      <c r="B185" s="36"/>
      <c r="C185" s="228" t="s">
        <v>346</v>
      </c>
      <c r="D185" s="228" t="s">
        <v>132</v>
      </c>
      <c r="E185" s="229" t="s">
        <v>347</v>
      </c>
      <c r="F185" s="230" t="s">
        <v>348</v>
      </c>
      <c r="G185" s="231" t="s">
        <v>148</v>
      </c>
      <c r="H185" s="232">
        <v>4</v>
      </c>
      <c r="I185" s="233"/>
      <c r="J185" s="232">
        <f>ROUND(I185*H185,2)</f>
        <v>0</v>
      </c>
      <c r="K185" s="230" t="s">
        <v>129</v>
      </c>
      <c r="L185" s="41"/>
      <c r="M185" s="234" t="s">
        <v>1</v>
      </c>
      <c r="N185" s="235" t="s">
        <v>38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141</v>
      </c>
      <c r="AT185" s="226" t="s">
        <v>132</v>
      </c>
      <c r="AU185" s="226" t="s">
        <v>83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81</v>
      </c>
      <c r="BK185" s="227">
        <f>ROUND(I185*H185,2)</f>
        <v>0</v>
      </c>
      <c r="BL185" s="14" t="s">
        <v>141</v>
      </c>
      <c r="BM185" s="226" t="s">
        <v>349</v>
      </c>
    </row>
    <row r="186" s="2" customFormat="1" ht="44.25" customHeight="1">
      <c r="A186" s="35"/>
      <c r="B186" s="36"/>
      <c r="C186" s="228" t="s">
        <v>350</v>
      </c>
      <c r="D186" s="228" t="s">
        <v>132</v>
      </c>
      <c r="E186" s="229" t="s">
        <v>351</v>
      </c>
      <c r="F186" s="230" t="s">
        <v>352</v>
      </c>
      <c r="G186" s="231" t="s">
        <v>148</v>
      </c>
      <c r="H186" s="232">
        <v>24</v>
      </c>
      <c r="I186" s="233"/>
      <c r="J186" s="232">
        <f>ROUND(I186*H186,2)</f>
        <v>0</v>
      </c>
      <c r="K186" s="230" t="s">
        <v>129</v>
      </c>
      <c r="L186" s="41"/>
      <c r="M186" s="234" t="s">
        <v>1</v>
      </c>
      <c r="N186" s="235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141</v>
      </c>
      <c r="AT186" s="226" t="s">
        <v>132</v>
      </c>
      <c r="AU186" s="226" t="s">
        <v>83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141</v>
      </c>
      <c r="BM186" s="226" t="s">
        <v>353</v>
      </c>
    </row>
    <row r="187" s="2" customFormat="1" ht="37.8" customHeight="1">
      <c r="A187" s="35"/>
      <c r="B187" s="36"/>
      <c r="C187" s="228" t="s">
        <v>354</v>
      </c>
      <c r="D187" s="228" t="s">
        <v>132</v>
      </c>
      <c r="E187" s="229" t="s">
        <v>355</v>
      </c>
      <c r="F187" s="230" t="s">
        <v>356</v>
      </c>
      <c r="G187" s="231" t="s">
        <v>148</v>
      </c>
      <c r="H187" s="232">
        <v>678</v>
      </c>
      <c r="I187" s="233"/>
      <c r="J187" s="232">
        <f>ROUND(I187*H187,2)</f>
        <v>0</v>
      </c>
      <c r="K187" s="230" t="s">
        <v>129</v>
      </c>
      <c r="L187" s="41"/>
      <c r="M187" s="234" t="s">
        <v>1</v>
      </c>
      <c r="N187" s="235" t="s">
        <v>38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141</v>
      </c>
      <c r="AT187" s="226" t="s">
        <v>132</v>
      </c>
      <c r="AU187" s="226" t="s">
        <v>83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81</v>
      </c>
      <c r="BK187" s="227">
        <f>ROUND(I187*H187,2)</f>
        <v>0</v>
      </c>
      <c r="BL187" s="14" t="s">
        <v>141</v>
      </c>
      <c r="BM187" s="226" t="s">
        <v>357</v>
      </c>
    </row>
    <row r="188" s="2" customFormat="1" ht="44.25" customHeight="1">
      <c r="A188" s="35"/>
      <c r="B188" s="36"/>
      <c r="C188" s="228" t="s">
        <v>358</v>
      </c>
      <c r="D188" s="228" t="s">
        <v>132</v>
      </c>
      <c r="E188" s="229" t="s">
        <v>359</v>
      </c>
      <c r="F188" s="230" t="s">
        <v>360</v>
      </c>
      <c r="G188" s="231" t="s">
        <v>227</v>
      </c>
      <c r="H188" s="232">
        <v>4516</v>
      </c>
      <c r="I188" s="233"/>
      <c r="J188" s="232">
        <f>ROUND(I188*H188,2)</f>
        <v>0</v>
      </c>
      <c r="K188" s="230" t="s">
        <v>129</v>
      </c>
      <c r="L188" s="41"/>
      <c r="M188" s="234" t="s">
        <v>1</v>
      </c>
      <c r="N188" s="235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141</v>
      </c>
      <c r="AT188" s="226" t="s">
        <v>132</v>
      </c>
      <c r="AU188" s="226" t="s">
        <v>83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141</v>
      </c>
      <c r="BM188" s="226" t="s">
        <v>361</v>
      </c>
    </row>
    <row r="189" s="2" customFormat="1" ht="49.05" customHeight="1">
      <c r="A189" s="35"/>
      <c r="B189" s="36"/>
      <c r="C189" s="228" t="s">
        <v>362</v>
      </c>
      <c r="D189" s="228" t="s">
        <v>132</v>
      </c>
      <c r="E189" s="229" t="s">
        <v>363</v>
      </c>
      <c r="F189" s="230" t="s">
        <v>364</v>
      </c>
      <c r="G189" s="231" t="s">
        <v>227</v>
      </c>
      <c r="H189" s="232">
        <v>5197.5</v>
      </c>
      <c r="I189" s="233"/>
      <c r="J189" s="232">
        <f>ROUND(I189*H189,2)</f>
        <v>0</v>
      </c>
      <c r="K189" s="230" t="s">
        <v>129</v>
      </c>
      <c r="L189" s="41"/>
      <c r="M189" s="234" t="s">
        <v>1</v>
      </c>
      <c r="N189" s="235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141</v>
      </c>
      <c r="AT189" s="226" t="s">
        <v>132</v>
      </c>
      <c r="AU189" s="226" t="s">
        <v>83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141</v>
      </c>
      <c r="BM189" s="226" t="s">
        <v>365</v>
      </c>
    </row>
    <row r="190" s="2" customFormat="1" ht="44.25" customHeight="1">
      <c r="A190" s="35"/>
      <c r="B190" s="36"/>
      <c r="C190" s="228" t="s">
        <v>366</v>
      </c>
      <c r="D190" s="228" t="s">
        <v>132</v>
      </c>
      <c r="E190" s="229" t="s">
        <v>367</v>
      </c>
      <c r="F190" s="230" t="s">
        <v>368</v>
      </c>
      <c r="G190" s="231" t="s">
        <v>148</v>
      </c>
      <c r="H190" s="232">
        <v>1</v>
      </c>
      <c r="I190" s="233"/>
      <c r="J190" s="232">
        <f>ROUND(I190*H190,2)</f>
        <v>0</v>
      </c>
      <c r="K190" s="230" t="s">
        <v>129</v>
      </c>
      <c r="L190" s="41"/>
      <c r="M190" s="234" t="s">
        <v>1</v>
      </c>
      <c r="N190" s="235" t="s">
        <v>38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141</v>
      </c>
      <c r="AT190" s="226" t="s">
        <v>132</v>
      </c>
      <c r="AU190" s="226" t="s">
        <v>83</v>
      </c>
      <c r="AY190" s="14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81</v>
      </c>
      <c r="BK190" s="227">
        <f>ROUND(I190*H190,2)</f>
        <v>0</v>
      </c>
      <c r="BL190" s="14" t="s">
        <v>141</v>
      </c>
      <c r="BM190" s="226" t="s">
        <v>369</v>
      </c>
    </row>
    <row r="191" s="2" customFormat="1" ht="44.25" customHeight="1">
      <c r="A191" s="35"/>
      <c r="B191" s="36"/>
      <c r="C191" s="228" t="s">
        <v>370</v>
      </c>
      <c r="D191" s="228" t="s">
        <v>132</v>
      </c>
      <c r="E191" s="229" t="s">
        <v>371</v>
      </c>
      <c r="F191" s="230" t="s">
        <v>372</v>
      </c>
      <c r="G191" s="231" t="s">
        <v>148</v>
      </c>
      <c r="H191" s="232">
        <v>4</v>
      </c>
      <c r="I191" s="233"/>
      <c r="J191" s="232">
        <f>ROUND(I191*H191,2)</f>
        <v>0</v>
      </c>
      <c r="K191" s="230" t="s">
        <v>129</v>
      </c>
      <c r="L191" s="41"/>
      <c r="M191" s="234" t="s">
        <v>1</v>
      </c>
      <c r="N191" s="235" t="s">
        <v>38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141</v>
      </c>
      <c r="AT191" s="226" t="s">
        <v>132</v>
      </c>
      <c r="AU191" s="226" t="s">
        <v>83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81</v>
      </c>
      <c r="BK191" s="227">
        <f>ROUND(I191*H191,2)</f>
        <v>0</v>
      </c>
      <c r="BL191" s="14" t="s">
        <v>141</v>
      </c>
      <c r="BM191" s="226" t="s">
        <v>373</v>
      </c>
    </row>
    <row r="192" s="2" customFormat="1" ht="24.15" customHeight="1">
      <c r="A192" s="35"/>
      <c r="B192" s="36"/>
      <c r="C192" s="228" t="s">
        <v>374</v>
      </c>
      <c r="D192" s="228" t="s">
        <v>132</v>
      </c>
      <c r="E192" s="229" t="s">
        <v>375</v>
      </c>
      <c r="F192" s="230" t="s">
        <v>376</v>
      </c>
      <c r="G192" s="231" t="s">
        <v>227</v>
      </c>
      <c r="H192" s="232">
        <v>2317.5</v>
      </c>
      <c r="I192" s="233"/>
      <c r="J192" s="232">
        <f>ROUND(I192*H192,2)</f>
        <v>0</v>
      </c>
      <c r="K192" s="230" t="s">
        <v>129</v>
      </c>
      <c r="L192" s="41"/>
      <c r="M192" s="234" t="s">
        <v>1</v>
      </c>
      <c r="N192" s="235" t="s">
        <v>38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141</v>
      </c>
      <c r="AT192" s="226" t="s">
        <v>132</v>
      </c>
      <c r="AU192" s="226" t="s">
        <v>83</v>
      </c>
      <c r="AY192" s="14" t="s">
        <v>122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81</v>
      </c>
      <c r="BK192" s="227">
        <f>ROUND(I192*H192,2)</f>
        <v>0</v>
      </c>
      <c r="BL192" s="14" t="s">
        <v>141</v>
      </c>
      <c r="BM192" s="226" t="s">
        <v>377</v>
      </c>
    </row>
    <row r="193" s="2" customFormat="1" ht="37.8" customHeight="1">
      <c r="A193" s="35"/>
      <c r="B193" s="36"/>
      <c r="C193" s="228" t="s">
        <v>378</v>
      </c>
      <c r="D193" s="228" t="s">
        <v>132</v>
      </c>
      <c r="E193" s="229" t="s">
        <v>379</v>
      </c>
      <c r="F193" s="230" t="s">
        <v>380</v>
      </c>
      <c r="G193" s="231" t="s">
        <v>148</v>
      </c>
      <c r="H193" s="232">
        <v>2</v>
      </c>
      <c r="I193" s="233"/>
      <c r="J193" s="232">
        <f>ROUND(I193*H193,2)</f>
        <v>0</v>
      </c>
      <c r="K193" s="230" t="s">
        <v>129</v>
      </c>
      <c r="L193" s="41"/>
      <c r="M193" s="234" t="s">
        <v>1</v>
      </c>
      <c r="N193" s="235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141</v>
      </c>
      <c r="AT193" s="226" t="s">
        <v>132</v>
      </c>
      <c r="AU193" s="226" t="s">
        <v>83</v>
      </c>
      <c r="AY193" s="14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141</v>
      </c>
      <c r="BM193" s="226" t="s">
        <v>381</v>
      </c>
    </row>
    <row r="194" s="2" customFormat="1" ht="44.25" customHeight="1">
      <c r="A194" s="35"/>
      <c r="B194" s="36"/>
      <c r="C194" s="228" t="s">
        <v>382</v>
      </c>
      <c r="D194" s="228" t="s">
        <v>132</v>
      </c>
      <c r="E194" s="229" t="s">
        <v>383</v>
      </c>
      <c r="F194" s="230" t="s">
        <v>384</v>
      </c>
      <c r="G194" s="231" t="s">
        <v>148</v>
      </c>
      <c r="H194" s="232">
        <v>52</v>
      </c>
      <c r="I194" s="233"/>
      <c r="J194" s="232">
        <f>ROUND(I194*H194,2)</f>
        <v>0</v>
      </c>
      <c r="K194" s="230" t="s">
        <v>129</v>
      </c>
      <c r="L194" s="41"/>
      <c r="M194" s="234" t="s">
        <v>1</v>
      </c>
      <c r="N194" s="235" t="s">
        <v>38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141</v>
      </c>
      <c r="AT194" s="226" t="s">
        <v>132</v>
      </c>
      <c r="AU194" s="226" t="s">
        <v>83</v>
      </c>
      <c r="AY194" s="14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141</v>
      </c>
      <c r="BM194" s="226" t="s">
        <v>385</v>
      </c>
    </row>
    <row r="195" s="2" customFormat="1" ht="49.05" customHeight="1">
      <c r="A195" s="35"/>
      <c r="B195" s="36"/>
      <c r="C195" s="228" t="s">
        <v>135</v>
      </c>
      <c r="D195" s="228" t="s">
        <v>132</v>
      </c>
      <c r="E195" s="229" t="s">
        <v>164</v>
      </c>
      <c r="F195" s="230" t="s">
        <v>165</v>
      </c>
      <c r="G195" s="231" t="s">
        <v>166</v>
      </c>
      <c r="H195" s="232">
        <v>47</v>
      </c>
      <c r="I195" s="233"/>
      <c r="J195" s="232">
        <f>ROUND(I195*H195,2)</f>
        <v>0</v>
      </c>
      <c r="K195" s="230" t="s">
        <v>129</v>
      </c>
      <c r="L195" s="41"/>
      <c r="M195" s="234" t="s">
        <v>1</v>
      </c>
      <c r="N195" s="235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141</v>
      </c>
      <c r="AT195" s="226" t="s">
        <v>132</v>
      </c>
      <c r="AU195" s="226" t="s">
        <v>83</v>
      </c>
      <c r="AY195" s="14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141</v>
      </c>
      <c r="BM195" s="226" t="s">
        <v>386</v>
      </c>
    </row>
    <row r="196" s="12" customFormat="1" ht="22.8" customHeight="1">
      <c r="A196" s="12"/>
      <c r="B196" s="199"/>
      <c r="C196" s="200"/>
      <c r="D196" s="201" t="s">
        <v>72</v>
      </c>
      <c r="E196" s="213" t="s">
        <v>387</v>
      </c>
      <c r="F196" s="213" t="s">
        <v>388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SUM(P197:P201)</f>
        <v>0</v>
      </c>
      <c r="Q196" s="207"/>
      <c r="R196" s="208">
        <f>SUM(R197:R201)</f>
        <v>0</v>
      </c>
      <c r="S196" s="207"/>
      <c r="T196" s="209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72</v>
      </c>
      <c r="AU196" s="211" t="s">
        <v>81</v>
      </c>
      <c r="AY196" s="210" t="s">
        <v>122</v>
      </c>
      <c r="BK196" s="212">
        <f>SUM(BK197:BK201)</f>
        <v>0</v>
      </c>
    </row>
    <row r="197" s="2" customFormat="1" ht="24.15" customHeight="1">
      <c r="A197" s="35"/>
      <c r="B197" s="36"/>
      <c r="C197" s="228" t="s">
        <v>389</v>
      </c>
      <c r="D197" s="228" t="s">
        <v>132</v>
      </c>
      <c r="E197" s="229" t="s">
        <v>390</v>
      </c>
      <c r="F197" s="230" t="s">
        <v>391</v>
      </c>
      <c r="G197" s="231" t="s">
        <v>392</v>
      </c>
      <c r="H197" s="232">
        <v>5.5</v>
      </c>
      <c r="I197" s="233"/>
      <c r="J197" s="232">
        <f>ROUND(I197*H197,2)</f>
        <v>0</v>
      </c>
      <c r="K197" s="230" t="s">
        <v>129</v>
      </c>
      <c r="L197" s="41"/>
      <c r="M197" s="234" t="s">
        <v>1</v>
      </c>
      <c r="N197" s="235" t="s">
        <v>38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141</v>
      </c>
      <c r="AT197" s="226" t="s">
        <v>132</v>
      </c>
      <c r="AU197" s="226" t="s">
        <v>83</v>
      </c>
      <c r="AY197" s="14" t="s">
        <v>122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81</v>
      </c>
      <c r="BK197" s="227">
        <f>ROUND(I197*H197,2)</f>
        <v>0</v>
      </c>
      <c r="BL197" s="14" t="s">
        <v>141</v>
      </c>
      <c r="BM197" s="226" t="s">
        <v>393</v>
      </c>
    </row>
    <row r="198" s="2" customFormat="1" ht="24.15" customHeight="1">
      <c r="A198" s="35"/>
      <c r="B198" s="36"/>
      <c r="C198" s="228" t="s">
        <v>394</v>
      </c>
      <c r="D198" s="228" t="s">
        <v>132</v>
      </c>
      <c r="E198" s="229" t="s">
        <v>395</v>
      </c>
      <c r="F198" s="230" t="s">
        <v>396</v>
      </c>
      <c r="G198" s="231" t="s">
        <v>392</v>
      </c>
      <c r="H198" s="232">
        <v>5.5</v>
      </c>
      <c r="I198" s="233"/>
      <c r="J198" s="232">
        <f>ROUND(I198*H198,2)</f>
        <v>0</v>
      </c>
      <c r="K198" s="230" t="s">
        <v>129</v>
      </c>
      <c r="L198" s="41"/>
      <c r="M198" s="234" t="s">
        <v>1</v>
      </c>
      <c r="N198" s="235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141</v>
      </c>
      <c r="AT198" s="226" t="s">
        <v>132</v>
      </c>
      <c r="AU198" s="226" t="s">
        <v>83</v>
      </c>
      <c r="AY198" s="14" t="s">
        <v>122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141</v>
      </c>
      <c r="BM198" s="226" t="s">
        <v>397</v>
      </c>
    </row>
    <row r="199" s="2" customFormat="1" ht="37.8" customHeight="1">
      <c r="A199" s="35"/>
      <c r="B199" s="36"/>
      <c r="C199" s="228" t="s">
        <v>398</v>
      </c>
      <c r="D199" s="228" t="s">
        <v>132</v>
      </c>
      <c r="E199" s="229" t="s">
        <v>399</v>
      </c>
      <c r="F199" s="230" t="s">
        <v>400</v>
      </c>
      <c r="G199" s="231" t="s">
        <v>148</v>
      </c>
      <c r="H199" s="232">
        <v>1</v>
      </c>
      <c r="I199" s="233"/>
      <c r="J199" s="232">
        <f>ROUND(I199*H199,2)</f>
        <v>0</v>
      </c>
      <c r="K199" s="230" t="s">
        <v>129</v>
      </c>
      <c r="L199" s="41"/>
      <c r="M199" s="234" t="s">
        <v>1</v>
      </c>
      <c r="N199" s="235" t="s">
        <v>38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141</v>
      </c>
      <c r="AT199" s="226" t="s">
        <v>132</v>
      </c>
      <c r="AU199" s="226" t="s">
        <v>83</v>
      </c>
      <c r="AY199" s="14" t="s">
        <v>122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81</v>
      </c>
      <c r="BK199" s="227">
        <f>ROUND(I199*H199,2)</f>
        <v>0</v>
      </c>
      <c r="BL199" s="14" t="s">
        <v>141</v>
      </c>
      <c r="BM199" s="226" t="s">
        <v>401</v>
      </c>
    </row>
    <row r="200" s="2" customFormat="1" ht="33" customHeight="1">
      <c r="A200" s="35"/>
      <c r="B200" s="36"/>
      <c r="C200" s="228" t="s">
        <v>402</v>
      </c>
      <c r="D200" s="228" t="s">
        <v>132</v>
      </c>
      <c r="E200" s="229" t="s">
        <v>403</v>
      </c>
      <c r="F200" s="230" t="s">
        <v>404</v>
      </c>
      <c r="G200" s="231" t="s">
        <v>148</v>
      </c>
      <c r="H200" s="232">
        <v>17</v>
      </c>
      <c r="I200" s="233"/>
      <c r="J200" s="232">
        <f>ROUND(I200*H200,2)</f>
        <v>0</v>
      </c>
      <c r="K200" s="230" t="s">
        <v>129</v>
      </c>
      <c r="L200" s="41"/>
      <c r="M200" s="234" t="s">
        <v>1</v>
      </c>
      <c r="N200" s="235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141</v>
      </c>
      <c r="AT200" s="226" t="s">
        <v>132</v>
      </c>
      <c r="AU200" s="226" t="s">
        <v>83</v>
      </c>
      <c r="AY200" s="14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141</v>
      </c>
      <c r="BM200" s="226" t="s">
        <v>405</v>
      </c>
    </row>
    <row r="201" s="2" customFormat="1" ht="24.15" customHeight="1">
      <c r="A201" s="35"/>
      <c r="B201" s="36"/>
      <c r="C201" s="228" t="s">
        <v>406</v>
      </c>
      <c r="D201" s="228" t="s">
        <v>132</v>
      </c>
      <c r="E201" s="229" t="s">
        <v>407</v>
      </c>
      <c r="F201" s="230" t="s">
        <v>408</v>
      </c>
      <c r="G201" s="231" t="s">
        <v>148</v>
      </c>
      <c r="H201" s="232">
        <v>1</v>
      </c>
      <c r="I201" s="233"/>
      <c r="J201" s="232">
        <f>ROUND(I201*H201,2)</f>
        <v>0</v>
      </c>
      <c r="K201" s="230" t="s">
        <v>129</v>
      </c>
      <c r="L201" s="41"/>
      <c r="M201" s="234" t="s">
        <v>1</v>
      </c>
      <c r="N201" s="235" t="s">
        <v>38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141</v>
      </c>
      <c r="AT201" s="226" t="s">
        <v>132</v>
      </c>
      <c r="AU201" s="226" t="s">
        <v>83</v>
      </c>
      <c r="AY201" s="14" t="s">
        <v>122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81</v>
      </c>
      <c r="BK201" s="227">
        <f>ROUND(I201*H201,2)</f>
        <v>0</v>
      </c>
      <c r="BL201" s="14" t="s">
        <v>141</v>
      </c>
      <c r="BM201" s="226" t="s">
        <v>409</v>
      </c>
    </row>
    <row r="202" s="12" customFormat="1" ht="22.8" customHeight="1">
      <c r="A202" s="12"/>
      <c r="B202" s="199"/>
      <c r="C202" s="200"/>
      <c r="D202" s="201" t="s">
        <v>72</v>
      </c>
      <c r="E202" s="213" t="s">
        <v>410</v>
      </c>
      <c r="F202" s="213" t="s">
        <v>411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SUM(P203:P206)</f>
        <v>0</v>
      </c>
      <c r="Q202" s="207"/>
      <c r="R202" s="208">
        <f>SUM(R203:R206)</f>
        <v>0</v>
      </c>
      <c r="S202" s="207"/>
      <c r="T202" s="209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81</v>
      </c>
      <c r="AT202" s="211" t="s">
        <v>72</v>
      </c>
      <c r="AU202" s="211" t="s">
        <v>81</v>
      </c>
      <c r="AY202" s="210" t="s">
        <v>122</v>
      </c>
      <c r="BK202" s="212">
        <f>SUM(BK203:BK206)</f>
        <v>0</v>
      </c>
    </row>
    <row r="203" s="2" customFormat="1" ht="76.35" customHeight="1">
      <c r="A203" s="35"/>
      <c r="B203" s="36"/>
      <c r="C203" s="228" t="s">
        <v>412</v>
      </c>
      <c r="D203" s="228" t="s">
        <v>132</v>
      </c>
      <c r="E203" s="229" t="s">
        <v>413</v>
      </c>
      <c r="F203" s="230" t="s">
        <v>414</v>
      </c>
      <c r="G203" s="231" t="s">
        <v>148</v>
      </c>
      <c r="H203" s="232">
        <v>10</v>
      </c>
      <c r="I203" s="233"/>
      <c r="J203" s="232">
        <f>ROUND(I203*H203,2)</f>
        <v>0</v>
      </c>
      <c r="K203" s="230" t="s">
        <v>1</v>
      </c>
      <c r="L203" s="41"/>
      <c r="M203" s="234" t="s">
        <v>1</v>
      </c>
      <c r="N203" s="235" t="s">
        <v>38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141</v>
      </c>
      <c r="AT203" s="226" t="s">
        <v>132</v>
      </c>
      <c r="AU203" s="226" t="s">
        <v>83</v>
      </c>
      <c r="AY203" s="14" t="s">
        <v>122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81</v>
      </c>
      <c r="BK203" s="227">
        <f>ROUND(I203*H203,2)</f>
        <v>0</v>
      </c>
      <c r="BL203" s="14" t="s">
        <v>141</v>
      </c>
      <c r="BM203" s="226" t="s">
        <v>415</v>
      </c>
    </row>
    <row r="204" s="2" customFormat="1" ht="76.35" customHeight="1">
      <c r="A204" s="35"/>
      <c r="B204" s="36"/>
      <c r="C204" s="228" t="s">
        <v>416</v>
      </c>
      <c r="D204" s="228" t="s">
        <v>132</v>
      </c>
      <c r="E204" s="229" t="s">
        <v>417</v>
      </c>
      <c r="F204" s="230" t="s">
        <v>418</v>
      </c>
      <c r="G204" s="231" t="s">
        <v>419</v>
      </c>
      <c r="H204" s="232">
        <v>37</v>
      </c>
      <c r="I204" s="233"/>
      <c r="J204" s="232">
        <f>ROUND(I204*H204,2)</f>
        <v>0</v>
      </c>
      <c r="K204" s="230" t="s">
        <v>1</v>
      </c>
      <c r="L204" s="41"/>
      <c r="M204" s="234" t="s">
        <v>1</v>
      </c>
      <c r="N204" s="235" t="s">
        <v>38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141</v>
      </c>
      <c r="AT204" s="226" t="s">
        <v>132</v>
      </c>
      <c r="AU204" s="226" t="s">
        <v>83</v>
      </c>
      <c r="AY204" s="14" t="s">
        <v>122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141</v>
      </c>
      <c r="BM204" s="226" t="s">
        <v>420</v>
      </c>
    </row>
    <row r="205" s="2" customFormat="1" ht="76.35" customHeight="1">
      <c r="A205" s="35"/>
      <c r="B205" s="36"/>
      <c r="C205" s="228" t="s">
        <v>421</v>
      </c>
      <c r="D205" s="228" t="s">
        <v>132</v>
      </c>
      <c r="E205" s="229" t="s">
        <v>422</v>
      </c>
      <c r="F205" s="230" t="s">
        <v>423</v>
      </c>
      <c r="G205" s="231" t="s">
        <v>419</v>
      </c>
      <c r="H205" s="232">
        <v>37</v>
      </c>
      <c r="I205" s="233"/>
      <c r="J205" s="232">
        <f>ROUND(I205*H205,2)</f>
        <v>0</v>
      </c>
      <c r="K205" s="230" t="s">
        <v>129</v>
      </c>
      <c r="L205" s="41"/>
      <c r="M205" s="234" t="s">
        <v>1</v>
      </c>
      <c r="N205" s="235" t="s">
        <v>38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141</v>
      </c>
      <c r="AT205" s="226" t="s">
        <v>132</v>
      </c>
      <c r="AU205" s="226" t="s">
        <v>83</v>
      </c>
      <c r="AY205" s="14" t="s">
        <v>122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81</v>
      </c>
      <c r="BK205" s="227">
        <f>ROUND(I205*H205,2)</f>
        <v>0</v>
      </c>
      <c r="BL205" s="14" t="s">
        <v>141</v>
      </c>
      <c r="BM205" s="226" t="s">
        <v>424</v>
      </c>
    </row>
    <row r="206" s="2" customFormat="1" ht="66.75" customHeight="1">
      <c r="A206" s="35"/>
      <c r="B206" s="36"/>
      <c r="C206" s="228" t="s">
        <v>425</v>
      </c>
      <c r="D206" s="228" t="s">
        <v>132</v>
      </c>
      <c r="E206" s="229" t="s">
        <v>426</v>
      </c>
      <c r="F206" s="230" t="s">
        <v>427</v>
      </c>
      <c r="G206" s="231" t="s">
        <v>419</v>
      </c>
      <c r="H206" s="232">
        <v>0.029999999999999999</v>
      </c>
      <c r="I206" s="233"/>
      <c r="J206" s="232">
        <f>ROUND(I206*H206,2)</f>
        <v>0</v>
      </c>
      <c r="K206" s="230" t="s">
        <v>129</v>
      </c>
      <c r="L206" s="41"/>
      <c r="M206" s="234" t="s">
        <v>1</v>
      </c>
      <c r="N206" s="235" t="s">
        <v>38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141</v>
      </c>
      <c r="AT206" s="226" t="s">
        <v>132</v>
      </c>
      <c r="AU206" s="226" t="s">
        <v>83</v>
      </c>
      <c r="AY206" s="14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81</v>
      </c>
      <c r="BK206" s="227">
        <f>ROUND(I206*H206,2)</f>
        <v>0</v>
      </c>
      <c r="BL206" s="14" t="s">
        <v>141</v>
      </c>
      <c r="BM206" s="226" t="s">
        <v>428</v>
      </c>
    </row>
    <row r="207" s="12" customFormat="1" ht="25.92" customHeight="1">
      <c r="A207" s="12"/>
      <c r="B207" s="199"/>
      <c r="C207" s="200"/>
      <c r="D207" s="201" t="s">
        <v>72</v>
      </c>
      <c r="E207" s="202" t="s">
        <v>429</v>
      </c>
      <c r="F207" s="202" t="s">
        <v>430</v>
      </c>
      <c r="G207" s="200"/>
      <c r="H207" s="200"/>
      <c r="I207" s="203"/>
      <c r="J207" s="204">
        <f>BK207</f>
        <v>0</v>
      </c>
      <c r="K207" s="200"/>
      <c r="L207" s="205"/>
      <c r="M207" s="206"/>
      <c r="N207" s="207"/>
      <c r="O207" s="207"/>
      <c r="P207" s="208">
        <f>SUM(P208:P209)</f>
        <v>0</v>
      </c>
      <c r="Q207" s="207"/>
      <c r="R207" s="208">
        <f>SUM(R208:R209)</f>
        <v>0</v>
      </c>
      <c r="S207" s="207"/>
      <c r="T207" s="209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145</v>
      </c>
      <c r="AT207" s="211" t="s">
        <v>72</v>
      </c>
      <c r="AU207" s="211" t="s">
        <v>73</v>
      </c>
      <c r="AY207" s="210" t="s">
        <v>122</v>
      </c>
      <c r="BK207" s="212">
        <f>SUM(BK208:BK209)</f>
        <v>0</v>
      </c>
    </row>
    <row r="208" s="2" customFormat="1" ht="24.15" customHeight="1">
      <c r="A208" s="35"/>
      <c r="B208" s="36"/>
      <c r="C208" s="228" t="s">
        <v>431</v>
      </c>
      <c r="D208" s="228" t="s">
        <v>132</v>
      </c>
      <c r="E208" s="229" t="s">
        <v>432</v>
      </c>
      <c r="F208" s="230" t="s">
        <v>433</v>
      </c>
      <c r="G208" s="231" t="s">
        <v>434</v>
      </c>
      <c r="H208" s="233"/>
      <c r="I208" s="233"/>
      <c r="J208" s="232">
        <f>ROUND(I208*H208,2)</f>
        <v>0</v>
      </c>
      <c r="K208" s="230" t="s">
        <v>129</v>
      </c>
      <c r="L208" s="41"/>
      <c r="M208" s="234" t="s">
        <v>1</v>
      </c>
      <c r="N208" s="235" t="s">
        <v>38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141</v>
      </c>
      <c r="AT208" s="226" t="s">
        <v>132</v>
      </c>
      <c r="AU208" s="226" t="s">
        <v>81</v>
      </c>
      <c r="AY208" s="14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81</v>
      </c>
      <c r="BK208" s="227">
        <f>ROUND(I208*H208,2)</f>
        <v>0</v>
      </c>
      <c r="BL208" s="14" t="s">
        <v>141</v>
      </c>
      <c r="BM208" s="226" t="s">
        <v>435</v>
      </c>
    </row>
    <row r="209" s="2" customFormat="1" ht="66.75" customHeight="1">
      <c r="A209" s="35"/>
      <c r="B209" s="36"/>
      <c r="C209" s="228" t="s">
        <v>436</v>
      </c>
      <c r="D209" s="228" t="s">
        <v>132</v>
      </c>
      <c r="E209" s="229" t="s">
        <v>437</v>
      </c>
      <c r="F209" s="230" t="s">
        <v>438</v>
      </c>
      <c r="G209" s="231" t="s">
        <v>434</v>
      </c>
      <c r="H209" s="233"/>
      <c r="I209" s="233"/>
      <c r="J209" s="232">
        <f>ROUND(I209*H209,2)</f>
        <v>0</v>
      </c>
      <c r="K209" s="230" t="s">
        <v>129</v>
      </c>
      <c r="L209" s="41"/>
      <c r="M209" s="236" t="s">
        <v>1</v>
      </c>
      <c r="N209" s="237" t="s">
        <v>38</v>
      </c>
      <c r="O209" s="238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141</v>
      </c>
      <c r="AT209" s="226" t="s">
        <v>132</v>
      </c>
      <c r="AU209" s="226" t="s">
        <v>81</v>
      </c>
      <c r="AY209" s="14" t="s">
        <v>122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81</v>
      </c>
      <c r="BK209" s="227">
        <f>ROUND(I209*H209,2)</f>
        <v>0</v>
      </c>
      <c r="BL209" s="14" t="s">
        <v>141</v>
      </c>
      <c r="BM209" s="226" t="s">
        <v>439</v>
      </c>
    </row>
    <row r="210" s="2" customFormat="1" ht="6.96" customHeight="1">
      <c r="A210" s="35"/>
      <c r="B210" s="63"/>
      <c r="C210" s="64"/>
      <c r="D210" s="64"/>
      <c r="E210" s="64"/>
      <c r="F210" s="64"/>
      <c r="G210" s="64"/>
      <c r="H210" s="64"/>
      <c r="I210" s="64"/>
      <c r="J210" s="64"/>
      <c r="K210" s="64"/>
      <c r="L210" s="41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sheetProtection sheet="1" autoFilter="0" formatColumns="0" formatRows="0" objects="1" scenarios="1" spinCount="100000" saltValue="LUzcV3Fv/AcjZN80CqjOCgUPge7JYYkoYHJJF2ZUQpAuqP6cNxx1rDnuoc4k6xWIK/yMPyCx8H3Cx0ewvk797w==" hashValue="Jup21GCR8394kwhqbQh1LLTAVMDo7rX7mA/I7LbJP8riP9uMCMHajFbPdMUOUyCBjMM2IXm+EObB3TRWGc8bTw==" algorithmName="SHA-512" password="CC35"/>
  <autoFilter ref="C124:K20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'Rekapitulace stavby'!K6</f>
        <v xml:space="preserve">Oprava trakčního  vedení v úseku Louky nad Olší - Karviná hl.n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441</v>
      </c>
      <c r="G12" s="35"/>
      <c r="H12" s="35"/>
      <c r="I12" s="137" t="s">
        <v>21</v>
      </c>
      <c r="J12" s="141" t="str">
        <f>'Rekapitulace stavby'!AN8</f>
        <v>8. 2. 2024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30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ROUND((SUM(BE124:BE199)),  2)</f>
        <v>0</v>
      </c>
      <c r="G33" s="35"/>
      <c r="H33" s="35"/>
      <c r="I33" s="152">
        <v>0.20999999999999999</v>
      </c>
      <c r="J33" s="151">
        <f>ROUND(((SUM(BE124:BE199))*I33),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ROUND((SUM(BF124:BF199)),  2)</f>
        <v>0</v>
      </c>
      <c r="G34" s="35"/>
      <c r="H34" s="35"/>
      <c r="I34" s="152">
        <v>0.14999999999999999</v>
      </c>
      <c r="J34" s="151">
        <f>ROUND(((SUM(BF124:BF199))*I34),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ROUND((SUM(BG124:BG199)),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ROUND((SUM(BH124:BH199)),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ROUND((SUM(BI124:BI199)),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Oprava trakčního  vedení v úseku Louky nad Olší - Karviná hl.n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03 - Trakční vedení - 0.TK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t.ú. Louky nad Olší - Karviná 0.TK</v>
      </c>
      <c r="G89" s="37"/>
      <c r="H89" s="37"/>
      <c r="I89" s="29" t="s">
        <v>21</v>
      </c>
      <c r="J89" s="76" t="str">
        <f>IF(J12="","",J12)</f>
        <v>8. 2. 2024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SŽ, s.o. - OŘ Ostrava SEE</v>
      </c>
      <c r="G91" s="37"/>
      <c r="H91" s="37"/>
      <c r="I91" s="29" t="s">
        <v>29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J175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105</v>
      </c>
      <c r="E102" s="185"/>
      <c r="F102" s="185"/>
      <c r="G102" s="185"/>
      <c r="H102" s="185"/>
      <c r="I102" s="185"/>
      <c r="J102" s="186">
        <f>J186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106</v>
      </c>
      <c r="E103" s="185"/>
      <c r="F103" s="185"/>
      <c r="G103" s="185"/>
      <c r="H103" s="185"/>
      <c r="I103" s="185"/>
      <c r="J103" s="186">
        <f>J192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107</v>
      </c>
      <c r="E104" s="179"/>
      <c r="F104" s="179"/>
      <c r="G104" s="179"/>
      <c r="H104" s="179"/>
      <c r="I104" s="179"/>
      <c r="J104" s="180">
        <f>J197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108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 xml:space="preserve">Oprava trakčního  vedení v úseku Louky nad Olší - Karviná hl.n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03 - Trakční vedení - 0.TK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t.ú. Louky nad Olší - Karviná 0.TK</v>
      </c>
      <c r="G118" s="37"/>
      <c r="H118" s="37"/>
      <c r="I118" s="29" t="s">
        <v>21</v>
      </c>
      <c r="J118" s="76" t="str">
        <f>IF(J12="","",J12)</f>
        <v>8. 2. 2024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SŽ, s.o. - OŘ Ostrava SEE</v>
      </c>
      <c r="G120" s="37"/>
      <c r="H120" s="37"/>
      <c r="I120" s="29" t="s">
        <v>29</v>
      </c>
      <c r="J120" s="33" t="str">
        <f>E21</f>
        <v>Jiří Wlodaz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>Jiří Wlodaz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109</v>
      </c>
      <c r="D123" s="191" t="s">
        <v>58</v>
      </c>
      <c r="E123" s="191" t="s">
        <v>54</v>
      </c>
      <c r="F123" s="191" t="s">
        <v>55</v>
      </c>
      <c r="G123" s="191" t="s">
        <v>110</v>
      </c>
      <c r="H123" s="191" t="s">
        <v>111</v>
      </c>
      <c r="I123" s="191" t="s">
        <v>112</v>
      </c>
      <c r="J123" s="191" t="s">
        <v>96</v>
      </c>
      <c r="K123" s="192" t="s">
        <v>113</v>
      </c>
      <c r="L123" s="193"/>
      <c r="M123" s="97" t="s">
        <v>1</v>
      </c>
      <c r="N123" s="98" t="s">
        <v>37</v>
      </c>
      <c r="O123" s="98" t="s">
        <v>114</v>
      </c>
      <c r="P123" s="98" t="s">
        <v>115</v>
      </c>
      <c r="Q123" s="98" t="s">
        <v>116</v>
      </c>
      <c r="R123" s="98" t="s">
        <v>117</v>
      </c>
      <c r="S123" s="98" t="s">
        <v>118</v>
      </c>
      <c r="T123" s="99" t="s">
        <v>119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120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P125+P197</f>
        <v>0</v>
      </c>
      <c r="Q124" s="101"/>
      <c r="R124" s="196">
        <f>R125+R197</f>
        <v>0</v>
      </c>
      <c r="S124" s="101"/>
      <c r="T124" s="197">
        <f>T125+T197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98</v>
      </c>
      <c r="BK124" s="198">
        <f>BK125+BK197</f>
        <v>0</v>
      </c>
    </row>
    <row r="125" s="12" customFormat="1" ht="25.92" customHeight="1">
      <c r="A125" s="12"/>
      <c r="B125" s="199"/>
      <c r="C125" s="200"/>
      <c r="D125" s="201" t="s">
        <v>72</v>
      </c>
      <c r="E125" s="202" t="s">
        <v>121</v>
      </c>
      <c r="F125" s="202" t="s">
        <v>121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P126+P135+P141+P175+P186+P192</f>
        <v>0</v>
      </c>
      <c r="Q125" s="207"/>
      <c r="R125" s="208">
        <f>R126+R135+R141+R175+R186+R192</f>
        <v>0</v>
      </c>
      <c r="S125" s="207"/>
      <c r="T125" s="209">
        <f>T126+T135+T141+T175+T186+T192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81</v>
      </c>
      <c r="AT125" s="211" t="s">
        <v>72</v>
      </c>
      <c r="AU125" s="211" t="s">
        <v>73</v>
      </c>
      <c r="AY125" s="210" t="s">
        <v>122</v>
      </c>
      <c r="BK125" s="212">
        <f>BK126+BK135+BK141+BK175+BK186+BK192</f>
        <v>0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123</v>
      </c>
      <c r="F126" s="213" t="s">
        <v>124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SUM(P127:P134)</f>
        <v>0</v>
      </c>
      <c r="Q126" s="207"/>
      <c r="R126" s="208">
        <f>SUM(R127:R134)</f>
        <v>0</v>
      </c>
      <c r="S126" s="207"/>
      <c r="T126" s="20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81</v>
      </c>
      <c r="AY126" s="210" t="s">
        <v>122</v>
      </c>
      <c r="BK126" s="212">
        <f>SUM(BK127:BK134)</f>
        <v>0</v>
      </c>
    </row>
    <row r="127" s="2" customFormat="1" ht="21.75" customHeight="1">
      <c r="A127" s="35"/>
      <c r="B127" s="36"/>
      <c r="C127" s="215" t="s">
        <v>81</v>
      </c>
      <c r="D127" s="215" t="s">
        <v>125</v>
      </c>
      <c r="E127" s="216" t="s">
        <v>126</v>
      </c>
      <c r="F127" s="217" t="s">
        <v>127</v>
      </c>
      <c r="G127" s="218" t="s">
        <v>128</v>
      </c>
      <c r="H127" s="219">
        <v>33.899999999999999</v>
      </c>
      <c r="I127" s="220"/>
      <c r="J127" s="219">
        <f>ROUND(I127*H127,2)</f>
        <v>0</v>
      </c>
      <c r="K127" s="217" t="s">
        <v>129</v>
      </c>
      <c r="L127" s="221"/>
      <c r="M127" s="222" t="s">
        <v>1</v>
      </c>
      <c r="N127" s="223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83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81</v>
      </c>
      <c r="BK127" s="227">
        <f>ROUND(I127*H127,2)</f>
        <v>0</v>
      </c>
      <c r="BL127" s="14" t="s">
        <v>130</v>
      </c>
      <c r="BM127" s="226" t="s">
        <v>442</v>
      </c>
    </row>
    <row r="128" s="2" customFormat="1" ht="90" customHeight="1">
      <c r="A128" s="35"/>
      <c r="B128" s="36"/>
      <c r="C128" s="228" t="s">
        <v>83</v>
      </c>
      <c r="D128" s="228" t="s">
        <v>132</v>
      </c>
      <c r="E128" s="229" t="s">
        <v>133</v>
      </c>
      <c r="F128" s="230" t="s">
        <v>443</v>
      </c>
      <c r="G128" s="231" t="s">
        <v>128</v>
      </c>
      <c r="H128" s="232">
        <v>33.899999999999999</v>
      </c>
      <c r="I128" s="233"/>
      <c r="J128" s="232">
        <f>ROUND(I128*H128,2)</f>
        <v>0</v>
      </c>
      <c r="K128" s="230" t="s">
        <v>129</v>
      </c>
      <c r="L128" s="41"/>
      <c r="M128" s="234" t="s">
        <v>1</v>
      </c>
      <c r="N128" s="235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135</v>
      </c>
      <c r="AT128" s="226" t="s">
        <v>132</v>
      </c>
      <c r="AU128" s="226" t="s">
        <v>83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135</v>
      </c>
      <c r="BM128" s="226" t="s">
        <v>444</v>
      </c>
    </row>
    <row r="129" s="2" customFormat="1" ht="33" customHeight="1">
      <c r="A129" s="35"/>
      <c r="B129" s="36"/>
      <c r="C129" s="215" t="s">
        <v>137</v>
      </c>
      <c r="D129" s="215" t="s">
        <v>125</v>
      </c>
      <c r="E129" s="216" t="s">
        <v>138</v>
      </c>
      <c r="F129" s="217" t="s">
        <v>139</v>
      </c>
      <c r="G129" s="218" t="s">
        <v>128</v>
      </c>
      <c r="H129" s="219">
        <v>4.54</v>
      </c>
      <c r="I129" s="220"/>
      <c r="J129" s="219">
        <f>ROUND(I129*H129,2)</f>
        <v>0</v>
      </c>
      <c r="K129" s="217" t="s">
        <v>129</v>
      </c>
      <c r="L129" s="221"/>
      <c r="M129" s="222" t="s">
        <v>1</v>
      </c>
      <c r="N129" s="223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130</v>
      </c>
      <c r="AT129" s="226" t="s">
        <v>125</v>
      </c>
      <c r="AU129" s="226" t="s">
        <v>83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130</v>
      </c>
      <c r="BM129" s="226" t="s">
        <v>445</v>
      </c>
    </row>
    <row r="130" s="2" customFormat="1" ht="66.75" customHeight="1">
      <c r="A130" s="35"/>
      <c r="B130" s="36"/>
      <c r="C130" s="228" t="s">
        <v>141</v>
      </c>
      <c r="D130" s="228" t="s">
        <v>132</v>
      </c>
      <c r="E130" s="229" t="s">
        <v>142</v>
      </c>
      <c r="F130" s="230" t="s">
        <v>446</v>
      </c>
      <c r="G130" s="231" t="s">
        <v>128</v>
      </c>
      <c r="H130" s="232">
        <v>4.54</v>
      </c>
      <c r="I130" s="233"/>
      <c r="J130" s="232">
        <f>ROUND(I130*H130,2)</f>
        <v>0</v>
      </c>
      <c r="K130" s="230" t="s">
        <v>129</v>
      </c>
      <c r="L130" s="41"/>
      <c r="M130" s="234" t="s">
        <v>1</v>
      </c>
      <c r="N130" s="235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135</v>
      </c>
      <c r="AT130" s="226" t="s">
        <v>132</v>
      </c>
      <c r="AU130" s="226" t="s">
        <v>83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135</v>
      </c>
      <c r="BM130" s="226" t="s">
        <v>447</v>
      </c>
    </row>
    <row r="131" s="2" customFormat="1" ht="24.15" customHeight="1">
      <c r="A131" s="35"/>
      <c r="B131" s="36"/>
      <c r="C131" s="215" t="s">
        <v>145</v>
      </c>
      <c r="D131" s="215" t="s">
        <v>125</v>
      </c>
      <c r="E131" s="216" t="s">
        <v>146</v>
      </c>
      <c r="F131" s="217" t="s">
        <v>147</v>
      </c>
      <c r="G131" s="218" t="s">
        <v>148</v>
      </c>
      <c r="H131" s="219">
        <v>4</v>
      </c>
      <c r="I131" s="220"/>
      <c r="J131" s="219">
        <f>ROUND(I131*H131,2)</f>
        <v>0</v>
      </c>
      <c r="K131" s="217" t="s">
        <v>129</v>
      </c>
      <c r="L131" s="22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149</v>
      </c>
      <c r="AT131" s="226" t="s">
        <v>125</v>
      </c>
      <c r="AU131" s="226" t="s">
        <v>83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135</v>
      </c>
      <c r="BM131" s="226" t="s">
        <v>448</v>
      </c>
    </row>
    <row r="132" s="2" customFormat="1" ht="21.75" customHeight="1">
      <c r="A132" s="35"/>
      <c r="B132" s="36"/>
      <c r="C132" s="215" t="s">
        <v>151</v>
      </c>
      <c r="D132" s="215" t="s">
        <v>125</v>
      </c>
      <c r="E132" s="216" t="s">
        <v>160</v>
      </c>
      <c r="F132" s="217" t="s">
        <v>161</v>
      </c>
      <c r="G132" s="218" t="s">
        <v>148</v>
      </c>
      <c r="H132" s="219">
        <v>1</v>
      </c>
      <c r="I132" s="220"/>
      <c r="J132" s="219">
        <f>ROUND(I132*H132,2)</f>
        <v>0</v>
      </c>
      <c r="K132" s="217" t="s">
        <v>129</v>
      </c>
      <c r="L132" s="22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149</v>
      </c>
      <c r="AT132" s="226" t="s">
        <v>125</v>
      </c>
      <c r="AU132" s="226" t="s">
        <v>83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81</v>
      </c>
      <c r="BK132" s="227">
        <f>ROUND(I132*H132,2)</f>
        <v>0</v>
      </c>
      <c r="BL132" s="14" t="s">
        <v>135</v>
      </c>
      <c r="BM132" s="226" t="s">
        <v>449</v>
      </c>
    </row>
    <row r="133" s="2" customFormat="1" ht="24.15" customHeight="1">
      <c r="A133" s="35"/>
      <c r="B133" s="36"/>
      <c r="C133" s="215" t="s">
        <v>155</v>
      </c>
      <c r="D133" s="215" t="s">
        <v>125</v>
      </c>
      <c r="E133" s="216" t="s">
        <v>450</v>
      </c>
      <c r="F133" s="217" t="s">
        <v>451</v>
      </c>
      <c r="G133" s="218" t="s">
        <v>148</v>
      </c>
      <c r="H133" s="219">
        <v>21</v>
      </c>
      <c r="I133" s="220"/>
      <c r="J133" s="219">
        <f>ROUND(I133*H133,2)</f>
        <v>0</v>
      </c>
      <c r="K133" s="217" t="s">
        <v>129</v>
      </c>
      <c r="L133" s="22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149</v>
      </c>
      <c r="AT133" s="226" t="s">
        <v>125</v>
      </c>
      <c r="AU133" s="226" t="s">
        <v>83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135</v>
      </c>
      <c r="BM133" s="226" t="s">
        <v>452</v>
      </c>
    </row>
    <row r="134" s="2" customFormat="1" ht="49.05" customHeight="1">
      <c r="A134" s="35"/>
      <c r="B134" s="36"/>
      <c r="C134" s="228" t="s">
        <v>159</v>
      </c>
      <c r="D134" s="228" t="s">
        <v>132</v>
      </c>
      <c r="E134" s="229" t="s">
        <v>164</v>
      </c>
      <c r="F134" s="230" t="s">
        <v>165</v>
      </c>
      <c r="G134" s="231" t="s">
        <v>166</v>
      </c>
      <c r="H134" s="232">
        <v>29</v>
      </c>
      <c r="I134" s="233"/>
      <c r="J134" s="232">
        <f>ROUND(I134*H134,2)</f>
        <v>0</v>
      </c>
      <c r="K134" s="230" t="s">
        <v>129</v>
      </c>
      <c r="L134" s="41"/>
      <c r="M134" s="234" t="s">
        <v>1</v>
      </c>
      <c r="N134" s="235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135</v>
      </c>
      <c r="AT134" s="226" t="s">
        <v>132</v>
      </c>
      <c r="AU134" s="226" t="s">
        <v>83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135</v>
      </c>
      <c r="BM134" s="226" t="s">
        <v>453</v>
      </c>
    </row>
    <row r="135" s="12" customFormat="1" ht="22.8" customHeight="1">
      <c r="A135" s="12"/>
      <c r="B135" s="199"/>
      <c r="C135" s="200"/>
      <c r="D135" s="201" t="s">
        <v>72</v>
      </c>
      <c r="E135" s="213" t="s">
        <v>168</v>
      </c>
      <c r="F135" s="213" t="s">
        <v>169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SUM(P136:P140)</f>
        <v>0</v>
      </c>
      <c r="Q135" s="207"/>
      <c r="R135" s="208">
        <f>SUM(R136:R140)</f>
        <v>0</v>
      </c>
      <c r="S135" s="207"/>
      <c r="T135" s="209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81</v>
      </c>
      <c r="AT135" s="211" t="s">
        <v>72</v>
      </c>
      <c r="AU135" s="211" t="s">
        <v>81</v>
      </c>
      <c r="AY135" s="210" t="s">
        <v>122</v>
      </c>
      <c r="BK135" s="212">
        <f>SUM(BK136:BK140)</f>
        <v>0</v>
      </c>
    </row>
    <row r="136" s="2" customFormat="1" ht="33" customHeight="1">
      <c r="A136" s="35"/>
      <c r="B136" s="36"/>
      <c r="C136" s="215" t="s">
        <v>163</v>
      </c>
      <c r="D136" s="215" t="s">
        <v>125</v>
      </c>
      <c r="E136" s="216" t="s">
        <v>171</v>
      </c>
      <c r="F136" s="217" t="s">
        <v>172</v>
      </c>
      <c r="G136" s="218" t="s">
        <v>148</v>
      </c>
      <c r="H136" s="219">
        <v>1</v>
      </c>
      <c r="I136" s="220"/>
      <c r="J136" s="219">
        <f>ROUND(I136*H136,2)</f>
        <v>0</v>
      </c>
      <c r="K136" s="217" t="s">
        <v>129</v>
      </c>
      <c r="L136" s="22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159</v>
      </c>
      <c r="AT136" s="226" t="s">
        <v>125</v>
      </c>
      <c r="AU136" s="226" t="s">
        <v>83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141</v>
      </c>
      <c r="BM136" s="226" t="s">
        <v>454</v>
      </c>
    </row>
    <row r="137" s="2" customFormat="1" ht="33" customHeight="1">
      <c r="A137" s="35"/>
      <c r="B137" s="36"/>
      <c r="C137" s="228" t="s">
        <v>170</v>
      </c>
      <c r="D137" s="228" t="s">
        <v>132</v>
      </c>
      <c r="E137" s="229" t="s">
        <v>175</v>
      </c>
      <c r="F137" s="230" t="s">
        <v>176</v>
      </c>
      <c r="G137" s="231" t="s">
        <v>148</v>
      </c>
      <c r="H137" s="232">
        <v>1</v>
      </c>
      <c r="I137" s="233"/>
      <c r="J137" s="232">
        <f>ROUND(I137*H137,2)</f>
        <v>0</v>
      </c>
      <c r="K137" s="230" t="s">
        <v>129</v>
      </c>
      <c r="L137" s="41"/>
      <c r="M137" s="234" t="s">
        <v>1</v>
      </c>
      <c r="N137" s="235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141</v>
      </c>
      <c r="AT137" s="226" t="s">
        <v>132</v>
      </c>
      <c r="AU137" s="226" t="s">
        <v>83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141</v>
      </c>
      <c r="BM137" s="226" t="s">
        <v>455</v>
      </c>
    </row>
    <row r="138" s="2" customFormat="1" ht="24.15" customHeight="1">
      <c r="A138" s="35"/>
      <c r="B138" s="36"/>
      <c r="C138" s="215" t="s">
        <v>174</v>
      </c>
      <c r="D138" s="215" t="s">
        <v>125</v>
      </c>
      <c r="E138" s="216" t="s">
        <v>456</v>
      </c>
      <c r="F138" s="217" t="s">
        <v>457</v>
      </c>
      <c r="G138" s="218" t="s">
        <v>148</v>
      </c>
      <c r="H138" s="219">
        <v>2</v>
      </c>
      <c r="I138" s="220"/>
      <c r="J138" s="219">
        <f>ROUND(I138*H138,2)</f>
        <v>0</v>
      </c>
      <c r="K138" s="217" t="s">
        <v>129</v>
      </c>
      <c r="L138" s="221"/>
      <c r="M138" s="222" t="s">
        <v>1</v>
      </c>
      <c r="N138" s="223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159</v>
      </c>
      <c r="AT138" s="226" t="s">
        <v>125</v>
      </c>
      <c r="AU138" s="226" t="s">
        <v>83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141</v>
      </c>
      <c r="BM138" s="226" t="s">
        <v>458</v>
      </c>
    </row>
    <row r="139" s="2" customFormat="1" ht="33" customHeight="1">
      <c r="A139" s="35"/>
      <c r="B139" s="36"/>
      <c r="C139" s="228" t="s">
        <v>178</v>
      </c>
      <c r="D139" s="228" t="s">
        <v>132</v>
      </c>
      <c r="E139" s="229" t="s">
        <v>459</v>
      </c>
      <c r="F139" s="230" t="s">
        <v>460</v>
      </c>
      <c r="G139" s="231" t="s">
        <v>148</v>
      </c>
      <c r="H139" s="232">
        <v>2</v>
      </c>
      <c r="I139" s="233"/>
      <c r="J139" s="232">
        <f>ROUND(I139*H139,2)</f>
        <v>0</v>
      </c>
      <c r="K139" s="230" t="s">
        <v>129</v>
      </c>
      <c r="L139" s="41"/>
      <c r="M139" s="234" t="s">
        <v>1</v>
      </c>
      <c r="N139" s="235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141</v>
      </c>
      <c r="AT139" s="226" t="s">
        <v>132</v>
      </c>
      <c r="AU139" s="226" t="s">
        <v>83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141</v>
      </c>
      <c r="BM139" s="226" t="s">
        <v>461</v>
      </c>
    </row>
    <row r="140" s="2" customFormat="1" ht="49.05" customHeight="1">
      <c r="A140" s="35"/>
      <c r="B140" s="36"/>
      <c r="C140" s="228" t="s">
        <v>182</v>
      </c>
      <c r="D140" s="228" t="s">
        <v>132</v>
      </c>
      <c r="E140" s="229" t="s">
        <v>164</v>
      </c>
      <c r="F140" s="230" t="s">
        <v>165</v>
      </c>
      <c r="G140" s="231" t="s">
        <v>166</v>
      </c>
      <c r="H140" s="232">
        <v>3</v>
      </c>
      <c r="I140" s="233"/>
      <c r="J140" s="232">
        <f>ROUND(I140*H140,2)</f>
        <v>0</v>
      </c>
      <c r="K140" s="230" t="s">
        <v>129</v>
      </c>
      <c r="L140" s="41"/>
      <c r="M140" s="234" t="s">
        <v>1</v>
      </c>
      <c r="N140" s="235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141</v>
      </c>
      <c r="AT140" s="226" t="s">
        <v>132</v>
      </c>
      <c r="AU140" s="226" t="s">
        <v>83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81</v>
      </c>
      <c r="BK140" s="227">
        <f>ROUND(I140*H140,2)</f>
        <v>0</v>
      </c>
      <c r="BL140" s="14" t="s">
        <v>141</v>
      </c>
      <c r="BM140" s="226" t="s">
        <v>462</v>
      </c>
    </row>
    <row r="141" s="12" customFormat="1" ht="22.8" customHeight="1">
      <c r="A141" s="12"/>
      <c r="B141" s="199"/>
      <c r="C141" s="200"/>
      <c r="D141" s="201" t="s">
        <v>72</v>
      </c>
      <c r="E141" s="213" t="s">
        <v>180</v>
      </c>
      <c r="F141" s="213" t="s">
        <v>181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SUM(P142:P174)</f>
        <v>0</v>
      </c>
      <c r="Q141" s="207"/>
      <c r="R141" s="208">
        <f>SUM(R142:R174)</f>
        <v>0</v>
      </c>
      <c r="S141" s="207"/>
      <c r="T141" s="209">
        <f>SUM(T142:T174)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81</v>
      </c>
      <c r="AT141" s="211" t="s">
        <v>72</v>
      </c>
      <c r="AU141" s="211" t="s">
        <v>81</v>
      </c>
      <c r="AY141" s="210" t="s">
        <v>122</v>
      </c>
      <c r="BK141" s="212">
        <f>SUM(BK142:BK174)</f>
        <v>0</v>
      </c>
    </row>
    <row r="142" s="2" customFormat="1" ht="16.5" customHeight="1">
      <c r="A142" s="35"/>
      <c r="B142" s="36"/>
      <c r="C142" s="215" t="s">
        <v>186</v>
      </c>
      <c r="D142" s="215" t="s">
        <v>125</v>
      </c>
      <c r="E142" s="216" t="s">
        <v>183</v>
      </c>
      <c r="F142" s="217" t="s">
        <v>184</v>
      </c>
      <c r="G142" s="218" t="s">
        <v>148</v>
      </c>
      <c r="H142" s="219">
        <v>3</v>
      </c>
      <c r="I142" s="220"/>
      <c r="J142" s="219">
        <f>ROUND(I142*H142,2)</f>
        <v>0</v>
      </c>
      <c r="K142" s="217" t="s">
        <v>129</v>
      </c>
      <c r="L142" s="22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130</v>
      </c>
      <c r="AT142" s="226" t="s">
        <v>125</v>
      </c>
      <c r="AU142" s="226" t="s">
        <v>83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130</v>
      </c>
      <c r="BM142" s="226" t="s">
        <v>463</v>
      </c>
    </row>
    <row r="143" s="2" customFormat="1" ht="16.5" customHeight="1">
      <c r="A143" s="35"/>
      <c r="B143" s="36"/>
      <c r="C143" s="228" t="s">
        <v>8</v>
      </c>
      <c r="D143" s="228" t="s">
        <v>132</v>
      </c>
      <c r="E143" s="229" t="s">
        <v>187</v>
      </c>
      <c r="F143" s="230" t="s">
        <v>188</v>
      </c>
      <c r="G143" s="231" t="s">
        <v>148</v>
      </c>
      <c r="H143" s="232">
        <v>3</v>
      </c>
      <c r="I143" s="233"/>
      <c r="J143" s="232">
        <f>ROUND(I143*H143,2)</f>
        <v>0</v>
      </c>
      <c r="K143" s="230" t="s">
        <v>129</v>
      </c>
      <c r="L143" s="41"/>
      <c r="M143" s="234" t="s">
        <v>1</v>
      </c>
      <c r="N143" s="235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135</v>
      </c>
      <c r="AT143" s="226" t="s">
        <v>132</v>
      </c>
      <c r="AU143" s="226" t="s">
        <v>83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135</v>
      </c>
      <c r="BM143" s="226" t="s">
        <v>464</v>
      </c>
    </row>
    <row r="144" s="2" customFormat="1" ht="24.15" customHeight="1">
      <c r="A144" s="35"/>
      <c r="B144" s="36"/>
      <c r="C144" s="215" t="s">
        <v>193</v>
      </c>
      <c r="D144" s="215" t="s">
        <v>125</v>
      </c>
      <c r="E144" s="216" t="s">
        <v>190</v>
      </c>
      <c r="F144" s="217" t="s">
        <v>191</v>
      </c>
      <c r="G144" s="218" t="s">
        <v>148</v>
      </c>
      <c r="H144" s="219">
        <v>3</v>
      </c>
      <c r="I144" s="220"/>
      <c r="J144" s="219">
        <f>ROUND(I144*H144,2)</f>
        <v>0</v>
      </c>
      <c r="K144" s="217" t="s">
        <v>129</v>
      </c>
      <c r="L144" s="22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130</v>
      </c>
      <c r="AT144" s="226" t="s">
        <v>125</v>
      </c>
      <c r="AU144" s="226" t="s">
        <v>83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130</v>
      </c>
      <c r="BM144" s="226" t="s">
        <v>465</v>
      </c>
    </row>
    <row r="145" s="2" customFormat="1" ht="24.15" customHeight="1">
      <c r="A145" s="35"/>
      <c r="B145" s="36"/>
      <c r="C145" s="215" t="s">
        <v>197</v>
      </c>
      <c r="D145" s="215" t="s">
        <v>125</v>
      </c>
      <c r="E145" s="216" t="s">
        <v>194</v>
      </c>
      <c r="F145" s="217" t="s">
        <v>195</v>
      </c>
      <c r="G145" s="218" t="s">
        <v>148</v>
      </c>
      <c r="H145" s="219">
        <v>3</v>
      </c>
      <c r="I145" s="220"/>
      <c r="J145" s="219">
        <f>ROUND(I145*H145,2)</f>
        <v>0</v>
      </c>
      <c r="K145" s="217" t="s">
        <v>129</v>
      </c>
      <c r="L145" s="221"/>
      <c r="M145" s="222" t="s">
        <v>1</v>
      </c>
      <c r="N145" s="223" t="s">
        <v>38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130</v>
      </c>
      <c r="AT145" s="226" t="s">
        <v>125</v>
      </c>
      <c r="AU145" s="226" t="s">
        <v>83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130</v>
      </c>
      <c r="BM145" s="226" t="s">
        <v>466</v>
      </c>
    </row>
    <row r="146" s="2" customFormat="1" ht="37.8" customHeight="1">
      <c r="A146" s="35"/>
      <c r="B146" s="36"/>
      <c r="C146" s="228" t="s">
        <v>201</v>
      </c>
      <c r="D146" s="228" t="s">
        <v>132</v>
      </c>
      <c r="E146" s="229" t="s">
        <v>198</v>
      </c>
      <c r="F146" s="230" t="s">
        <v>199</v>
      </c>
      <c r="G146" s="231" t="s">
        <v>148</v>
      </c>
      <c r="H146" s="232">
        <v>3</v>
      </c>
      <c r="I146" s="233"/>
      <c r="J146" s="232">
        <f>ROUND(I146*H146,2)</f>
        <v>0</v>
      </c>
      <c r="K146" s="230" t="s">
        <v>129</v>
      </c>
      <c r="L146" s="41"/>
      <c r="M146" s="234" t="s">
        <v>1</v>
      </c>
      <c r="N146" s="235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135</v>
      </c>
      <c r="AT146" s="226" t="s">
        <v>132</v>
      </c>
      <c r="AU146" s="226" t="s">
        <v>83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135</v>
      </c>
      <c r="BM146" s="226" t="s">
        <v>467</v>
      </c>
    </row>
    <row r="147" s="2" customFormat="1" ht="16.5" customHeight="1">
      <c r="A147" s="35"/>
      <c r="B147" s="36"/>
      <c r="C147" s="215" t="s">
        <v>205</v>
      </c>
      <c r="D147" s="215" t="s">
        <v>125</v>
      </c>
      <c r="E147" s="216" t="s">
        <v>234</v>
      </c>
      <c r="F147" s="217" t="s">
        <v>235</v>
      </c>
      <c r="G147" s="218" t="s">
        <v>148</v>
      </c>
      <c r="H147" s="219">
        <v>97</v>
      </c>
      <c r="I147" s="220"/>
      <c r="J147" s="219">
        <f>ROUND(I147*H147,2)</f>
        <v>0</v>
      </c>
      <c r="K147" s="217" t="s">
        <v>129</v>
      </c>
      <c r="L147" s="221"/>
      <c r="M147" s="222" t="s">
        <v>1</v>
      </c>
      <c r="N147" s="223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130</v>
      </c>
      <c r="AT147" s="226" t="s">
        <v>125</v>
      </c>
      <c r="AU147" s="226" t="s">
        <v>83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130</v>
      </c>
      <c r="BM147" s="226" t="s">
        <v>468</v>
      </c>
    </row>
    <row r="148" s="2" customFormat="1" ht="16.5" customHeight="1">
      <c r="A148" s="35"/>
      <c r="B148" s="36"/>
      <c r="C148" s="228" t="s">
        <v>209</v>
      </c>
      <c r="D148" s="228" t="s">
        <v>132</v>
      </c>
      <c r="E148" s="229" t="s">
        <v>202</v>
      </c>
      <c r="F148" s="230" t="s">
        <v>203</v>
      </c>
      <c r="G148" s="231" t="s">
        <v>148</v>
      </c>
      <c r="H148" s="232">
        <v>97</v>
      </c>
      <c r="I148" s="233"/>
      <c r="J148" s="232">
        <f>ROUND(I148*H148,2)</f>
        <v>0</v>
      </c>
      <c r="K148" s="230" t="s">
        <v>129</v>
      </c>
      <c r="L148" s="41"/>
      <c r="M148" s="234" t="s">
        <v>1</v>
      </c>
      <c r="N148" s="235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135</v>
      </c>
      <c r="AT148" s="226" t="s">
        <v>132</v>
      </c>
      <c r="AU148" s="226" t="s">
        <v>83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135</v>
      </c>
      <c r="BM148" s="226" t="s">
        <v>469</v>
      </c>
    </row>
    <row r="149" s="2" customFormat="1" ht="24.15" customHeight="1">
      <c r="A149" s="35"/>
      <c r="B149" s="36"/>
      <c r="C149" s="228" t="s">
        <v>7</v>
      </c>
      <c r="D149" s="228" t="s">
        <v>132</v>
      </c>
      <c r="E149" s="229" t="s">
        <v>206</v>
      </c>
      <c r="F149" s="230" t="s">
        <v>207</v>
      </c>
      <c r="G149" s="231" t="s">
        <v>148</v>
      </c>
      <c r="H149" s="232">
        <v>3</v>
      </c>
      <c r="I149" s="233"/>
      <c r="J149" s="232">
        <f>ROUND(I149*H149,2)</f>
        <v>0</v>
      </c>
      <c r="K149" s="230" t="s">
        <v>129</v>
      </c>
      <c r="L149" s="41"/>
      <c r="M149" s="234" t="s">
        <v>1</v>
      </c>
      <c r="N149" s="235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135</v>
      </c>
      <c r="AT149" s="226" t="s">
        <v>132</v>
      </c>
      <c r="AU149" s="226" t="s">
        <v>83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135</v>
      </c>
      <c r="BM149" s="226" t="s">
        <v>470</v>
      </c>
    </row>
    <row r="150" s="2" customFormat="1" ht="21.75" customHeight="1">
      <c r="A150" s="35"/>
      <c r="B150" s="36"/>
      <c r="C150" s="228" t="s">
        <v>216</v>
      </c>
      <c r="D150" s="228" t="s">
        <v>132</v>
      </c>
      <c r="E150" s="229" t="s">
        <v>210</v>
      </c>
      <c r="F150" s="230" t="s">
        <v>211</v>
      </c>
      <c r="G150" s="231" t="s">
        <v>148</v>
      </c>
      <c r="H150" s="232">
        <v>4</v>
      </c>
      <c r="I150" s="233"/>
      <c r="J150" s="232">
        <f>ROUND(I150*H150,2)</f>
        <v>0</v>
      </c>
      <c r="K150" s="230" t="s">
        <v>129</v>
      </c>
      <c r="L150" s="41"/>
      <c r="M150" s="234" t="s">
        <v>1</v>
      </c>
      <c r="N150" s="235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135</v>
      </c>
      <c r="AT150" s="226" t="s">
        <v>132</v>
      </c>
      <c r="AU150" s="226" t="s">
        <v>83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135</v>
      </c>
      <c r="BM150" s="226" t="s">
        <v>471</v>
      </c>
    </row>
    <row r="151" s="2" customFormat="1" ht="16.5" customHeight="1">
      <c r="A151" s="35"/>
      <c r="B151" s="36"/>
      <c r="C151" s="228" t="s">
        <v>220</v>
      </c>
      <c r="D151" s="228" t="s">
        <v>132</v>
      </c>
      <c r="E151" s="229" t="s">
        <v>217</v>
      </c>
      <c r="F151" s="230" t="s">
        <v>218</v>
      </c>
      <c r="G151" s="231" t="s">
        <v>148</v>
      </c>
      <c r="H151" s="232">
        <v>4</v>
      </c>
      <c r="I151" s="233"/>
      <c r="J151" s="232">
        <f>ROUND(I151*H151,2)</f>
        <v>0</v>
      </c>
      <c r="K151" s="230" t="s">
        <v>129</v>
      </c>
      <c r="L151" s="41"/>
      <c r="M151" s="234" t="s">
        <v>1</v>
      </c>
      <c r="N151" s="235" t="s">
        <v>38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135</v>
      </c>
      <c r="AT151" s="226" t="s">
        <v>132</v>
      </c>
      <c r="AU151" s="226" t="s">
        <v>83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81</v>
      </c>
      <c r="BK151" s="227">
        <f>ROUND(I151*H151,2)</f>
        <v>0</v>
      </c>
      <c r="BL151" s="14" t="s">
        <v>135</v>
      </c>
      <c r="BM151" s="226" t="s">
        <v>472</v>
      </c>
    </row>
    <row r="152" s="2" customFormat="1" ht="16.5" customHeight="1">
      <c r="A152" s="35"/>
      <c r="B152" s="36"/>
      <c r="C152" s="228" t="s">
        <v>224</v>
      </c>
      <c r="D152" s="228" t="s">
        <v>132</v>
      </c>
      <c r="E152" s="229" t="s">
        <v>238</v>
      </c>
      <c r="F152" s="230" t="s">
        <v>239</v>
      </c>
      <c r="G152" s="231" t="s">
        <v>227</v>
      </c>
      <c r="H152" s="232">
        <v>531</v>
      </c>
      <c r="I152" s="233"/>
      <c r="J152" s="232">
        <f>ROUND(I152*H152,2)</f>
        <v>0</v>
      </c>
      <c r="K152" s="230" t="s">
        <v>129</v>
      </c>
      <c r="L152" s="41"/>
      <c r="M152" s="234" t="s">
        <v>1</v>
      </c>
      <c r="N152" s="235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135</v>
      </c>
      <c r="AT152" s="226" t="s">
        <v>132</v>
      </c>
      <c r="AU152" s="226" t="s">
        <v>83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135</v>
      </c>
      <c r="BM152" s="226" t="s">
        <v>473</v>
      </c>
    </row>
    <row r="153" s="2" customFormat="1" ht="24.15" customHeight="1">
      <c r="A153" s="35"/>
      <c r="B153" s="36"/>
      <c r="C153" s="228" t="s">
        <v>229</v>
      </c>
      <c r="D153" s="228" t="s">
        <v>132</v>
      </c>
      <c r="E153" s="229" t="s">
        <v>242</v>
      </c>
      <c r="F153" s="230" t="s">
        <v>243</v>
      </c>
      <c r="G153" s="231" t="s">
        <v>148</v>
      </c>
      <c r="H153" s="232">
        <v>4</v>
      </c>
      <c r="I153" s="233"/>
      <c r="J153" s="232">
        <f>ROUND(I153*H153,2)</f>
        <v>0</v>
      </c>
      <c r="K153" s="230" t="s">
        <v>129</v>
      </c>
      <c r="L153" s="41"/>
      <c r="M153" s="234" t="s">
        <v>1</v>
      </c>
      <c r="N153" s="235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135</v>
      </c>
      <c r="AT153" s="226" t="s">
        <v>132</v>
      </c>
      <c r="AU153" s="226" t="s">
        <v>83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135</v>
      </c>
      <c r="BM153" s="226" t="s">
        <v>474</v>
      </c>
    </row>
    <row r="154" s="2" customFormat="1" ht="24.15" customHeight="1">
      <c r="A154" s="35"/>
      <c r="B154" s="36"/>
      <c r="C154" s="215" t="s">
        <v>233</v>
      </c>
      <c r="D154" s="215" t="s">
        <v>125</v>
      </c>
      <c r="E154" s="216" t="s">
        <v>246</v>
      </c>
      <c r="F154" s="217" t="s">
        <v>247</v>
      </c>
      <c r="G154" s="218" t="s">
        <v>148</v>
      </c>
      <c r="H154" s="219">
        <v>1</v>
      </c>
      <c r="I154" s="220"/>
      <c r="J154" s="219">
        <f>ROUND(I154*H154,2)</f>
        <v>0</v>
      </c>
      <c r="K154" s="217" t="s">
        <v>129</v>
      </c>
      <c r="L154" s="221"/>
      <c r="M154" s="222" t="s">
        <v>1</v>
      </c>
      <c r="N154" s="223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130</v>
      </c>
      <c r="AT154" s="226" t="s">
        <v>125</v>
      </c>
      <c r="AU154" s="226" t="s">
        <v>83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130</v>
      </c>
      <c r="BM154" s="226" t="s">
        <v>475</v>
      </c>
    </row>
    <row r="155" s="2" customFormat="1" ht="24.15" customHeight="1">
      <c r="A155" s="35"/>
      <c r="B155" s="36"/>
      <c r="C155" s="228" t="s">
        <v>297</v>
      </c>
      <c r="D155" s="228" t="s">
        <v>132</v>
      </c>
      <c r="E155" s="229" t="s">
        <v>242</v>
      </c>
      <c r="F155" s="230" t="s">
        <v>243</v>
      </c>
      <c r="G155" s="231" t="s">
        <v>148</v>
      </c>
      <c r="H155" s="232">
        <v>2</v>
      </c>
      <c r="I155" s="233"/>
      <c r="J155" s="232">
        <f>ROUND(I155*H155,2)</f>
        <v>0</v>
      </c>
      <c r="K155" s="230" t="s">
        <v>129</v>
      </c>
      <c r="L155" s="41"/>
      <c r="M155" s="234" t="s">
        <v>1</v>
      </c>
      <c r="N155" s="235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135</v>
      </c>
      <c r="AT155" s="226" t="s">
        <v>132</v>
      </c>
      <c r="AU155" s="226" t="s">
        <v>83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135</v>
      </c>
      <c r="BM155" s="226" t="s">
        <v>476</v>
      </c>
    </row>
    <row r="156" s="2" customFormat="1" ht="24.15" customHeight="1">
      <c r="A156" s="35"/>
      <c r="B156" s="36"/>
      <c r="C156" s="228" t="s">
        <v>237</v>
      </c>
      <c r="D156" s="228" t="s">
        <v>132</v>
      </c>
      <c r="E156" s="229" t="s">
        <v>250</v>
      </c>
      <c r="F156" s="230" t="s">
        <v>251</v>
      </c>
      <c r="G156" s="231" t="s">
        <v>148</v>
      </c>
      <c r="H156" s="232">
        <v>4</v>
      </c>
      <c r="I156" s="233"/>
      <c r="J156" s="232">
        <f>ROUND(I156*H156,2)</f>
        <v>0</v>
      </c>
      <c r="K156" s="230" t="s">
        <v>129</v>
      </c>
      <c r="L156" s="41"/>
      <c r="M156" s="234" t="s">
        <v>1</v>
      </c>
      <c r="N156" s="235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135</v>
      </c>
      <c r="AT156" s="226" t="s">
        <v>132</v>
      </c>
      <c r="AU156" s="226" t="s">
        <v>83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135</v>
      </c>
      <c r="BM156" s="226" t="s">
        <v>477</v>
      </c>
    </row>
    <row r="157" s="2" customFormat="1" ht="24.15" customHeight="1">
      <c r="A157" s="35"/>
      <c r="B157" s="36"/>
      <c r="C157" s="228" t="s">
        <v>241</v>
      </c>
      <c r="D157" s="228" t="s">
        <v>132</v>
      </c>
      <c r="E157" s="229" t="s">
        <v>254</v>
      </c>
      <c r="F157" s="230" t="s">
        <v>255</v>
      </c>
      <c r="G157" s="231" t="s">
        <v>148</v>
      </c>
      <c r="H157" s="232">
        <v>1</v>
      </c>
      <c r="I157" s="233"/>
      <c r="J157" s="232">
        <f>ROUND(I157*H157,2)</f>
        <v>0</v>
      </c>
      <c r="K157" s="230" t="s">
        <v>129</v>
      </c>
      <c r="L157" s="41"/>
      <c r="M157" s="234" t="s">
        <v>1</v>
      </c>
      <c r="N157" s="235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135</v>
      </c>
      <c r="AT157" s="226" t="s">
        <v>132</v>
      </c>
      <c r="AU157" s="226" t="s">
        <v>83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135</v>
      </c>
      <c r="BM157" s="226" t="s">
        <v>478</v>
      </c>
    </row>
    <row r="158" s="2" customFormat="1" ht="21.75" customHeight="1">
      <c r="A158" s="35"/>
      <c r="B158" s="36"/>
      <c r="C158" s="215" t="s">
        <v>245</v>
      </c>
      <c r="D158" s="215" t="s">
        <v>125</v>
      </c>
      <c r="E158" s="216" t="s">
        <v>258</v>
      </c>
      <c r="F158" s="217" t="s">
        <v>259</v>
      </c>
      <c r="G158" s="218" t="s">
        <v>148</v>
      </c>
      <c r="H158" s="219">
        <v>1</v>
      </c>
      <c r="I158" s="220"/>
      <c r="J158" s="219">
        <f>ROUND(I158*H158,2)</f>
        <v>0</v>
      </c>
      <c r="K158" s="217" t="s">
        <v>129</v>
      </c>
      <c r="L158" s="22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130</v>
      </c>
      <c r="AT158" s="226" t="s">
        <v>125</v>
      </c>
      <c r="AU158" s="226" t="s">
        <v>83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130</v>
      </c>
      <c r="BM158" s="226" t="s">
        <v>479</v>
      </c>
    </row>
    <row r="159" s="2" customFormat="1" ht="24.15" customHeight="1">
      <c r="A159" s="35"/>
      <c r="B159" s="36"/>
      <c r="C159" s="228" t="s">
        <v>249</v>
      </c>
      <c r="D159" s="228" t="s">
        <v>132</v>
      </c>
      <c r="E159" s="229" t="s">
        <v>262</v>
      </c>
      <c r="F159" s="230" t="s">
        <v>263</v>
      </c>
      <c r="G159" s="231" t="s">
        <v>148</v>
      </c>
      <c r="H159" s="232">
        <v>1</v>
      </c>
      <c r="I159" s="233"/>
      <c r="J159" s="232">
        <f>ROUND(I159*H159,2)</f>
        <v>0</v>
      </c>
      <c r="K159" s="230" t="s">
        <v>129</v>
      </c>
      <c r="L159" s="41"/>
      <c r="M159" s="234" t="s">
        <v>1</v>
      </c>
      <c r="N159" s="235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135</v>
      </c>
      <c r="AT159" s="226" t="s">
        <v>132</v>
      </c>
      <c r="AU159" s="226" t="s">
        <v>83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135</v>
      </c>
      <c r="BM159" s="226" t="s">
        <v>480</v>
      </c>
    </row>
    <row r="160" s="2" customFormat="1" ht="24.15" customHeight="1">
      <c r="A160" s="35"/>
      <c r="B160" s="36"/>
      <c r="C160" s="215" t="s">
        <v>253</v>
      </c>
      <c r="D160" s="215" t="s">
        <v>125</v>
      </c>
      <c r="E160" s="216" t="s">
        <v>266</v>
      </c>
      <c r="F160" s="217" t="s">
        <v>267</v>
      </c>
      <c r="G160" s="218" t="s">
        <v>148</v>
      </c>
      <c r="H160" s="219">
        <v>2</v>
      </c>
      <c r="I160" s="220"/>
      <c r="J160" s="219">
        <f>ROUND(I160*H160,2)</f>
        <v>0</v>
      </c>
      <c r="K160" s="217" t="s">
        <v>129</v>
      </c>
      <c r="L160" s="221"/>
      <c r="M160" s="222" t="s">
        <v>1</v>
      </c>
      <c r="N160" s="223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130</v>
      </c>
      <c r="AT160" s="226" t="s">
        <v>125</v>
      </c>
      <c r="AU160" s="226" t="s">
        <v>83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130</v>
      </c>
      <c r="BM160" s="226" t="s">
        <v>481</v>
      </c>
    </row>
    <row r="161" s="2" customFormat="1" ht="24.15" customHeight="1">
      <c r="A161" s="35"/>
      <c r="B161" s="36"/>
      <c r="C161" s="228" t="s">
        <v>257</v>
      </c>
      <c r="D161" s="228" t="s">
        <v>132</v>
      </c>
      <c r="E161" s="229" t="s">
        <v>270</v>
      </c>
      <c r="F161" s="230" t="s">
        <v>271</v>
      </c>
      <c r="G161" s="231" t="s">
        <v>148</v>
      </c>
      <c r="H161" s="232">
        <v>2</v>
      </c>
      <c r="I161" s="233"/>
      <c r="J161" s="232">
        <f>ROUND(I161*H161,2)</f>
        <v>0</v>
      </c>
      <c r="K161" s="230" t="s">
        <v>129</v>
      </c>
      <c r="L161" s="41"/>
      <c r="M161" s="234" t="s">
        <v>1</v>
      </c>
      <c r="N161" s="235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135</v>
      </c>
      <c r="AT161" s="226" t="s">
        <v>132</v>
      </c>
      <c r="AU161" s="226" t="s">
        <v>83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135</v>
      </c>
      <c r="BM161" s="226" t="s">
        <v>482</v>
      </c>
    </row>
    <row r="162" s="2" customFormat="1" ht="21.75" customHeight="1">
      <c r="A162" s="35"/>
      <c r="B162" s="36"/>
      <c r="C162" s="215" t="s">
        <v>261</v>
      </c>
      <c r="D162" s="215" t="s">
        <v>125</v>
      </c>
      <c r="E162" s="216" t="s">
        <v>274</v>
      </c>
      <c r="F162" s="217" t="s">
        <v>275</v>
      </c>
      <c r="G162" s="218" t="s">
        <v>148</v>
      </c>
      <c r="H162" s="219">
        <v>6</v>
      </c>
      <c r="I162" s="220"/>
      <c r="J162" s="219">
        <f>ROUND(I162*H162,2)</f>
        <v>0</v>
      </c>
      <c r="K162" s="217" t="s">
        <v>129</v>
      </c>
      <c r="L162" s="221"/>
      <c r="M162" s="222" t="s">
        <v>1</v>
      </c>
      <c r="N162" s="223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130</v>
      </c>
      <c r="AT162" s="226" t="s">
        <v>125</v>
      </c>
      <c r="AU162" s="226" t="s">
        <v>83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130</v>
      </c>
      <c r="BM162" s="226" t="s">
        <v>483</v>
      </c>
    </row>
    <row r="163" s="2" customFormat="1" ht="33" customHeight="1">
      <c r="A163" s="35"/>
      <c r="B163" s="36"/>
      <c r="C163" s="228" t="s">
        <v>265</v>
      </c>
      <c r="D163" s="228" t="s">
        <v>132</v>
      </c>
      <c r="E163" s="229" t="s">
        <v>278</v>
      </c>
      <c r="F163" s="230" t="s">
        <v>279</v>
      </c>
      <c r="G163" s="231" t="s">
        <v>148</v>
      </c>
      <c r="H163" s="232">
        <v>2</v>
      </c>
      <c r="I163" s="233"/>
      <c r="J163" s="232">
        <f>ROUND(I163*H163,2)</f>
        <v>0</v>
      </c>
      <c r="K163" s="230" t="s">
        <v>129</v>
      </c>
      <c r="L163" s="41"/>
      <c r="M163" s="234" t="s">
        <v>1</v>
      </c>
      <c r="N163" s="235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135</v>
      </c>
      <c r="AT163" s="226" t="s">
        <v>132</v>
      </c>
      <c r="AU163" s="226" t="s">
        <v>83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135</v>
      </c>
      <c r="BM163" s="226" t="s">
        <v>484</v>
      </c>
    </row>
    <row r="164" s="2" customFormat="1" ht="24.15" customHeight="1">
      <c r="A164" s="35"/>
      <c r="B164" s="36"/>
      <c r="C164" s="215" t="s">
        <v>269</v>
      </c>
      <c r="D164" s="215" t="s">
        <v>125</v>
      </c>
      <c r="E164" s="216" t="s">
        <v>282</v>
      </c>
      <c r="F164" s="217" t="s">
        <v>283</v>
      </c>
      <c r="G164" s="218" t="s">
        <v>148</v>
      </c>
      <c r="H164" s="219">
        <v>4</v>
      </c>
      <c r="I164" s="220"/>
      <c r="J164" s="219">
        <f>ROUND(I164*H164,2)</f>
        <v>0</v>
      </c>
      <c r="K164" s="217" t="s">
        <v>129</v>
      </c>
      <c r="L164" s="221"/>
      <c r="M164" s="222" t="s">
        <v>1</v>
      </c>
      <c r="N164" s="223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130</v>
      </c>
      <c r="AT164" s="226" t="s">
        <v>125</v>
      </c>
      <c r="AU164" s="226" t="s">
        <v>83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130</v>
      </c>
      <c r="BM164" s="226" t="s">
        <v>485</v>
      </c>
    </row>
    <row r="165" s="2" customFormat="1" ht="24.15" customHeight="1">
      <c r="A165" s="35"/>
      <c r="B165" s="36"/>
      <c r="C165" s="215" t="s">
        <v>273</v>
      </c>
      <c r="D165" s="215" t="s">
        <v>125</v>
      </c>
      <c r="E165" s="216" t="s">
        <v>486</v>
      </c>
      <c r="F165" s="217" t="s">
        <v>487</v>
      </c>
      <c r="G165" s="218" t="s">
        <v>227</v>
      </c>
      <c r="H165" s="219">
        <v>6</v>
      </c>
      <c r="I165" s="220"/>
      <c r="J165" s="219">
        <f>ROUND(I165*H165,2)</f>
        <v>0</v>
      </c>
      <c r="K165" s="217" t="s">
        <v>129</v>
      </c>
      <c r="L165" s="22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149</v>
      </c>
      <c r="AT165" s="226" t="s">
        <v>125</v>
      </c>
      <c r="AU165" s="226" t="s">
        <v>83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135</v>
      </c>
      <c r="BM165" s="226" t="s">
        <v>488</v>
      </c>
    </row>
    <row r="166" s="2" customFormat="1" ht="24.15" customHeight="1">
      <c r="A166" s="35"/>
      <c r="B166" s="36"/>
      <c r="C166" s="228" t="s">
        <v>277</v>
      </c>
      <c r="D166" s="228" t="s">
        <v>132</v>
      </c>
      <c r="E166" s="229" t="s">
        <v>290</v>
      </c>
      <c r="F166" s="230" t="s">
        <v>291</v>
      </c>
      <c r="G166" s="231" t="s">
        <v>227</v>
      </c>
      <c r="H166" s="232">
        <v>6</v>
      </c>
      <c r="I166" s="233"/>
      <c r="J166" s="232">
        <f>ROUND(I166*H166,2)</f>
        <v>0</v>
      </c>
      <c r="K166" s="230" t="s">
        <v>129</v>
      </c>
      <c r="L166" s="41"/>
      <c r="M166" s="234" t="s">
        <v>1</v>
      </c>
      <c r="N166" s="235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135</v>
      </c>
      <c r="AT166" s="226" t="s">
        <v>132</v>
      </c>
      <c r="AU166" s="226" t="s">
        <v>83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135</v>
      </c>
      <c r="BM166" s="226" t="s">
        <v>489</v>
      </c>
    </row>
    <row r="167" s="2" customFormat="1" ht="24.15" customHeight="1">
      <c r="A167" s="35"/>
      <c r="B167" s="36"/>
      <c r="C167" s="228" t="s">
        <v>281</v>
      </c>
      <c r="D167" s="228" t="s">
        <v>132</v>
      </c>
      <c r="E167" s="229" t="s">
        <v>294</v>
      </c>
      <c r="F167" s="230" t="s">
        <v>295</v>
      </c>
      <c r="G167" s="231" t="s">
        <v>148</v>
      </c>
      <c r="H167" s="232">
        <v>2</v>
      </c>
      <c r="I167" s="233"/>
      <c r="J167" s="232">
        <f>ROUND(I167*H167,2)</f>
        <v>0</v>
      </c>
      <c r="K167" s="230" t="s">
        <v>129</v>
      </c>
      <c r="L167" s="41"/>
      <c r="M167" s="234" t="s">
        <v>1</v>
      </c>
      <c r="N167" s="235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135</v>
      </c>
      <c r="AT167" s="226" t="s">
        <v>132</v>
      </c>
      <c r="AU167" s="226" t="s">
        <v>83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135</v>
      </c>
      <c r="BM167" s="226" t="s">
        <v>490</v>
      </c>
    </row>
    <row r="168" s="2" customFormat="1" ht="24.15" customHeight="1">
      <c r="A168" s="35"/>
      <c r="B168" s="36"/>
      <c r="C168" s="215" t="s">
        <v>285</v>
      </c>
      <c r="D168" s="215" t="s">
        <v>125</v>
      </c>
      <c r="E168" s="216" t="s">
        <v>298</v>
      </c>
      <c r="F168" s="217" t="s">
        <v>299</v>
      </c>
      <c r="G168" s="218" t="s">
        <v>300</v>
      </c>
      <c r="H168" s="219">
        <v>40</v>
      </c>
      <c r="I168" s="220"/>
      <c r="J168" s="219">
        <f>ROUND(I168*H168,2)</f>
        <v>0</v>
      </c>
      <c r="K168" s="217" t="s">
        <v>129</v>
      </c>
      <c r="L168" s="221"/>
      <c r="M168" s="222" t="s">
        <v>1</v>
      </c>
      <c r="N168" s="223" t="s">
        <v>38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130</v>
      </c>
      <c r="AT168" s="226" t="s">
        <v>125</v>
      </c>
      <c r="AU168" s="226" t="s">
        <v>83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130</v>
      </c>
      <c r="BM168" s="226" t="s">
        <v>491</v>
      </c>
    </row>
    <row r="169" s="2" customFormat="1" ht="16.5" customHeight="1">
      <c r="A169" s="35"/>
      <c r="B169" s="36"/>
      <c r="C169" s="228" t="s">
        <v>289</v>
      </c>
      <c r="D169" s="228" t="s">
        <v>132</v>
      </c>
      <c r="E169" s="229" t="s">
        <v>303</v>
      </c>
      <c r="F169" s="230" t="s">
        <v>304</v>
      </c>
      <c r="G169" s="231" t="s">
        <v>148</v>
      </c>
      <c r="H169" s="232">
        <v>4</v>
      </c>
      <c r="I169" s="233"/>
      <c r="J169" s="232">
        <f>ROUND(I169*H169,2)</f>
        <v>0</v>
      </c>
      <c r="K169" s="230" t="s">
        <v>129</v>
      </c>
      <c r="L169" s="41"/>
      <c r="M169" s="234" t="s">
        <v>1</v>
      </c>
      <c r="N169" s="235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135</v>
      </c>
      <c r="AT169" s="226" t="s">
        <v>132</v>
      </c>
      <c r="AU169" s="226" t="s">
        <v>83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135</v>
      </c>
      <c r="BM169" s="226" t="s">
        <v>492</v>
      </c>
    </row>
    <row r="170" s="2" customFormat="1" ht="24.15" customHeight="1">
      <c r="A170" s="35"/>
      <c r="B170" s="36"/>
      <c r="C170" s="215" t="s">
        <v>293</v>
      </c>
      <c r="D170" s="215" t="s">
        <v>125</v>
      </c>
      <c r="E170" s="216" t="s">
        <v>493</v>
      </c>
      <c r="F170" s="217" t="s">
        <v>494</v>
      </c>
      <c r="G170" s="218" t="s">
        <v>148</v>
      </c>
      <c r="H170" s="219">
        <v>2</v>
      </c>
      <c r="I170" s="220"/>
      <c r="J170" s="219">
        <f>ROUND(I170*H170,2)</f>
        <v>0</v>
      </c>
      <c r="K170" s="217" t="s">
        <v>129</v>
      </c>
      <c r="L170" s="221"/>
      <c r="M170" s="222" t="s">
        <v>1</v>
      </c>
      <c r="N170" s="223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149</v>
      </c>
      <c r="AT170" s="226" t="s">
        <v>125</v>
      </c>
      <c r="AU170" s="226" t="s">
        <v>83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135</v>
      </c>
      <c r="BM170" s="226" t="s">
        <v>495</v>
      </c>
    </row>
    <row r="171" s="2" customFormat="1" ht="24.15" customHeight="1">
      <c r="A171" s="35"/>
      <c r="B171" s="36"/>
      <c r="C171" s="228" t="s">
        <v>302</v>
      </c>
      <c r="D171" s="228" t="s">
        <v>132</v>
      </c>
      <c r="E171" s="229" t="s">
        <v>315</v>
      </c>
      <c r="F171" s="230" t="s">
        <v>316</v>
      </c>
      <c r="G171" s="231" t="s">
        <v>148</v>
      </c>
      <c r="H171" s="232">
        <v>6</v>
      </c>
      <c r="I171" s="233"/>
      <c r="J171" s="232">
        <f>ROUND(I171*H171,2)</f>
        <v>0</v>
      </c>
      <c r="K171" s="230" t="s">
        <v>129</v>
      </c>
      <c r="L171" s="41"/>
      <c r="M171" s="234" t="s">
        <v>1</v>
      </c>
      <c r="N171" s="235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135</v>
      </c>
      <c r="AT171" s="226" t="s">
        <v>132</v>
      </c>
      <c r="AU171" s="226" t="s">
        <v>83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135</v>
      </c>
      <c r="BM171" s="226" t="s">
        <v>496</v>
      </c>
    </row>
    <row r="172" s="2" customFormat="1" ht="24.15" customHeight="1">
      <c r="A172" s="35"/>
      <c r="B172" s="36"/>
      <c r="C172" s="215" t="s">
        <v>306</v>
      </c>
      <c r="D172" s="215" t="s">
        <v>125</v>
      </c>
      <c r="E172" s="216" t="s">
        <v>319</v>
      </c>
      <c r="F172" s="217" t="s">
        <v>320</v>
      </c>
      <c r="G172" s="218" t="s">
        <v>148</v>
      </c>
      <c r="H172" s="219">
        <v>3</v>
      </c>
      <c r="I172" s="220"/>
      <c r="J172" s="219">
        <f>ROUND(I172*H172,2)</f>
        <v>0</v>
      </c>
      <c r="K172" s="217" t="s">
        <v>129</v>
      </c>
      <c r="L172" s="221"/>
      <c r="M172" s="222" t="s">
        <v>1</v>
      </c>
      <c r="N172" s="223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130</v>
      </c>
      <c r="AT172" s="226" t="s">
        <v>125</v>
      </c>
      <c r="AU172" s="226" t="s">
        <v>83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81</v>
      </c>
      <c r="BK172" s="227">
        <f>ROUND(I172*H172,2)</f>
        <v>0</v>
      </c>
      <c r="BL172" s="14" t="s">
        <v>130</v>
      </c>
      <c r="BM172" s="226" t="s">
        <v>497</v>
      </c>
    </row>
    <row r="173" s="2" customFormat="1" ht="21.75" customHeight="1">
      <c r="A173" s="35"/>
      <c r="B173" s="36"/>
      <c r="C173" s="228" t="s">
        <v>310</v>
      </c>
      <c r="D173" s="228" t="s">
        <v>132</v>
      </c>
      <c r="E173" s="229" t="s">
        <v>323</v>
      </c>
      <c r="F173" s="230" t="s">
        <v>324</v>
      </c>
      <c r="G173" s="231" t="s">
        <v>148</v>
      </c>
      <c r="H173" s="232">
        <v>3</v>
      </c>
      <c r="I173" s="233"/>
      <c r="J173" s="232">
        <f>ROUND(I173*H173,2)</f>
        <v>0</v>
      </c>
      <c r="K173" s="230" t="s">
        <v>129</v>
      </c>
      <c r="L173" s="41"/>
      <c r="M173" s="234" t="s">
        <v>1</v>
      </c>
      <c r="N173" s="235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135</v>
      </c>
      <c r="AT173" s="226" t="s">
        <v>132</v>
      </c>
      <c r="AU173" s="226" t="s">
        <v>83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135</v>
      </c>
      <c r="BM173" s="226" t="s">
        <v>498</v>
      </c>
    </row>
    <row r="174" s="2" customFormat="1" ht="49.05" customHeight="1">
      <c r="A174" s="35"/>
      <c r="B174" s="36"/>
      <c r="C174" s="228" t="s">
        <v>314</v>
      </c>
      <c r="D174" s="228" t="s">
        <v>132</v>
      </c>
      <c r="E174" s="229" t="s">
        <v>164</v>
      </c>
      <c r="F174" s="230" t="s">
        <v>165</v>
      </c>
      <c r="G174" s="231" t="s">
        <v>166</v>
      </c>
      <c r="H174" s="232">
        <v>70</v>
      </c>
      <c r="I174" s="233"/>
      <c r="J174" s="232">
        <f>ROUND(I174*H174,2)</f>
        <v>0</v>
      </c>
      <c r="K174" s="230" t="s">
        <v>129</v>
      </c>
      <c r="L174" s="41"/>
      <c r="M174" s="234" t="s">
        <v>1</v>
      </c>
      <c r="N174" s="235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135</v>
      </c>
      <c r="AT174" s="226" t="s">
        <v>132</v>
      </c>
      <c r="AU174" s="226" t="s">
        <v>83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135</v>
      </c>
      <c r="BM174" s="226" t="s">
        <v>499</v>
      </c>
    </row>
    <row r="175" s="12" customFormat="1" ht="22.8" customHeight="1">
      <c r="A175" s="12"/>
      <c r="B175" s="199"/>
      <c r="C175" s="200"/>
      <c r="D175" s="201" t="s">
        <v>72</v>
      </c>
      <c r="E175" s="213" t="s">
        <v>340</v>
      </c>
      <c r="F175" s="213" t="s">
        <v>341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SUM(P176:P185)</f>
        <v>0</v>
      </c>
      <c r="Q175" s="207"/>
      <c r="R175" s="208">
        <f>SUM(R176:R185)</f>
        <v>0</v>
      </c>
      <c r="S175" s="207"/>
      <c r="T175" s="209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81</v>
      </c>
      <c r="AT175" s="211" t="s">
        <v>72</v>
      </c>
      <c r="AU175" s="211" t="s">
        <v>81</v>
      </c>
      <c r="AY175" s="210" t="s">
        <v>122</v>
      </c>
      <c r="BK175" s="212">
        <f>SUM(BK176:BK185)</f>
        <v>0</v>
      </c>
    </row>
    <row r="176" s="2" customFormat="1" ht="37.8" customHeight="1">
      <c r="A176" s="35"/>
      <c r="B176" s="36"/>
      <c r="C176" s="228" t="s">
        <v>318</v>
      </c>
      <c r="D176" s="228" t="s">
        <v>132</v>
      </c>
      <c r="E176" s="229" t="s">
        <v>343</v>
      </c>
      <c r="F176" s="230" t="s">
        <v>344</v>
      </c>
      <c r="G176" s="231" t="s">
        <v>148</v>
      </c>
      <c r="H176" s="232">
        <v>1</v>
      </c>
      <c r="I176" s="233"/>
      <c r="J176" s="232">
        <f>ROUND(I176*H176,2)</f>
        <v>0</v>
      </c>
      <c r="K176" s="230" t="s">
        <v>129</v>
      </c>
      <c r="L176" s="41"/>
      <c r="M176" s="234" t="s">
        <v>1</v>
      </c>
      <c r="N176" s="235" t="s">
        <v>38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141</v>
      </c>
      <c r="AT176" s="226" t="s">
        <v>132</v>
      </c>
      <c r="AU176" s="226" t="s">
        <v>83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81</v>
      </c>
      <c r="BK176" s="227">
        <f>ROUND(I176*H176,2)</f>
        <v>0</v>
      </c>
      <c r="BL176" s="14" t="s">
        <v>141</v>
      </c>
      <c r="BM176" s="226" t="s">
        <v>500</v>
      </c>
    </row>
    <row r="177" s="2" customFormat="1" ht="37.8" customHeight="1">
      <c r="A177" s="35"/>
      <c r="B177" s="36"/>
      <c r="C177" s="228" t="s">
        <v>322</v>
      </c>
      <c r="D177" s="228" t="s">
        <v>132</v>
      </c>
      <c r="E177" s="229" t="s">
        <v>501</v>
      </c>
      <c r="F177" s="230" t="s">
        <v>502</v>
      </c>
      <c r="G177" s="231" t="s">
        <v>148</v>
      </c>
      <c r="H177" s="232">
        <v>2</v>
      </c>
      <c r="I177" s="233"/>
      <c r="J177" s="232">
        <f>ROUND(I177*H177,2)</f>
        <v>0</v>
      </c>
      <c r="K177" s="230" t="s">
        <v>129</v>
      </c>
      <c r="L177" s="41"/>
      <c r="M177" s="234" t="s">
        <v>1</v>
      </c>
      <c r="N177" s="235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141</v>
      </c>
      <c r="AT177" s="226" t="s">
        <v>132</v>
      </c>
      <c r="AU177" s="226" t="s">
        <v>83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141</v>
      </c>
      <c r="BM177" s="226" t="s">
        <v>503</v>
      </c>
    </row>
    <row r="178" s="2" customFormat="1" ht="44.25" customHeight="1">
      <c r="A178" s="35"/>
      <c r="B178" s="36"/>
      <c r="C178" s="228" t="s">
        <v>326</v>
      </c>
      <c r="D178" s="228" t="s">
        <v>132</v>
      </c>
      <c r="E178" s="229" t="s">
        <v>347</v>
      </c>
      <c r="F178" s="230" t="s">
        <v>348</v>
      </c>
      <c r="G178" s="231" t="s">
        <v>148</v>
      </c>
      <c r="H178" s="232">
        <v>3</v>
      </c>
      <c r="I178" s="233"/>
      <c r="J178" s="232">
        <f>ROUND(I178*H178,2)</f>
        <v>0</v>
      </c>
      <c r="K178" s="230" t="s">
        <v>129</v>
      </c>
      <c r="L178" s="41"/>
      <c r="M178" s="234" t="s">
        <v>1</v>
      </c>
      <c r="N178" s="235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141</v>
      </c>
      <c r="AT178" s="226" t="s">
        <v>132</v>
      </c>
      <c r="AU178" s="226" t="s">
        <v>83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141</v>
      </c>
      <c r="BM178" s="226" t="s">
        <v>504</v>
      </c>
    </row>
    <row r="179" s="2" customFormat="1" ht="44.25" customHeight="1">
      <c r="A179" s="35"/>
      <c r="B179" s="36"/>
      <c r="C179" s="228" t="s">
        <v>330</v>
      </c>
      <c r="D179" s="228" t="s">
        <v>132</v>
      </c>
      <c r="E179" s="229" t="s">
        <v>351</v>
      </c>
      <c r="F179" s="230" t="s">
        <v>352</v>
      </c>
      <c r="G179" s="231" t="s">
        <v>148</v>
      </c>
      <c r="H179" s="232">
        <v>1</v>
      </c>
      <c r="I179" s="233"/>
      <c r="J179" s="232">
        <f>ROUND(I179*H179,2)</f>
        <v>0</v>
      </c>
      <c r="K179" s="230" t="s">
        <v>129</v>
      </c>
      <c r="L179" s="41"/>
      <c r="M179" s="234" t="s">
        <v>1</v>
      </c>
      <c r="N179" s="235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141</v>
      </c>
      <c r="AT179" s="226" t="s">
        <v>132</v>
      </c>
      <c r="AU179" s="226" t="s">
        <v>83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141</v>
      </c>
      <c r="BM179" s="226" t="s">
        <v>505</v>
      </c>
    </row>
    <row r="180" s="2" customFormat="1" ht="37.8" customHeight="1">
      <c r="A180" s="35"/>
      <c r="B180" s="36"/>
      <c r="C180" s="228" t="s">
        <v>334</v>
      </c>
      <c r="D180" s="228" t="s">
        <v>132</v>
      </c>
      <c r="E180" s="229" t="s">
        <v>355</v>
      </c>
      <c r="F180" s="230" t="s">
        <v>356</v>
      </c>
      <c r="G180" s="231" t="s">
        <v>148</v>
      </c>
      <c r="H180" s="232">
        <v>97</v>
      </c>
      <c r="I180" s="233"/>
      <c r="J180" s="232">
        <f>ROUND(I180*H180,2)</f>
        <v>0</v>
      </c>
      <c r="K180" s="230" t="s">
        <v>129</v>
      </c>
      <c r="L180" s="41"/>
      <c r="M180" s="234" t="s">
        <v>1</v>
      </c>
      <c r="N180" s="235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141</v>
      </c>
      <c r="AT180" s="226" t="s">
        <v>132</v>
      </c>
      <c r="AU180" s="226" t="s">
        <v>83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81</v>
      </c>
      <c r="BK180" s="227">
        <f>ROUND(I180*H180,2)</f>
        <v>0</v>
      </c>
      <c r="BL180" s="14" t="s">
        <v>141</v>
      </c>
      <c r="BM180" s="226" t="s">
        <v>506</v>
      </c>
    </row>
    <row r="181" s="2" customFormat="1" ht="44.25" customHeight="1">
      <c r="A181" s="35"/>
      <c r="B181" s="36"/>
      <c r="C181" s="228" t="s">
        <v>338</v>
      </c>
      <c r="D181" s="228" t="s">
        <v>132</v>
      </c>
      <c r="E181" s="229" t="s">
        <v>371</v>
      </c>
      <c r="F181" s="230" t="s">
        <v>372</v>
      </c>
      <c r="G181" s="231" t="s">
        <v>148</v>
      </c>
      <c r="H181" s="232">
        <v>2</v>
      </c>
      <c r="I181" s="233"/>
      <c r="J181" s="232">
        <f>ROUND(I181*H181,2)</f>
        <v>0</v>
      </c>
      <c r="K181" s="230" t="s">
        <v>129</v>
      </c>
      <c r="L181" s="41"/>
      <c r="M181" s="234" t="s">
        <v>1</v>
      </c>
      <c r="N181" s="235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141</v>
      </c>
      <c r="AT181" s="226" t="s">
        <v>132</v>
      </c>
      <c r="AU181" s="226" t="s">
        <v>83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141</v>
      </c>
      <c r="BM181" s="226" t="s">
        <v>507</v>
      </c>
    </row>
    <row r="182" s="2" customFormat="1" ht="44.25" customHeight="1">
      <c r="A182" s="35"/>
      <c r="B182" s="36"/>
      <c r="C182" s="228" t="s">
        <v>342</v>
      </c>
      <c r="D182" s="228" t="s">
        <v>132</v>
      </c>
      <c r="E182" s="229" t="s">
        <v>375</v>
      </c>
      <c r="F182" s="230" t="s">
        <v>508</v>
      </c>
      <c r="G182" s="231" t="s">
        <v>227</v>
      </c>
      <c r="H182" s="232">
        <v>6</v>
      </c>
      <c r="I182" s="233"/>
      <c r="J182" s="232">
        <f>ROUND(I182*H182,2)</f>
        <v>0</v>
      </c>
      <c r="K182" s="230" t="s">
        <v>129</v>
      </c>
      <c r="L182" s="41"/>
      <c r="M182" s="234" t="s">
        <v>1</v>
      </c>
      <c r="N182" s="235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141</v>
      </c>
      <c r="AT182" s="226" t="s">
        <v>132</v>
      </c>
      <c r="AU182" s="226" t="s">
        <v>83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141</v>
      </c>
      <c r="BM182" s="226" t="s">
        <v>509</v>
      </c>
    </row>
    <row r="183" s="2" customFormat="1" ht="37.8" customHeight="1">
      <c r="A183" s="35"/>
      <c r="B183" s="36"/>
      <c r="C183" s="228" t="s">
        <v>346</v>
      </c>
      <c r="D183" s="228" t="s">
        <v>132</v>
      </c>
      <c r="E183" s="229" t="s">
        <v>379</v>
      </c>
      <c r="F183" s="230" t="s">
        <v>380</v>
      </c>
      <c r="G183" s="231" t="s">
        <v>148</v>
      </c>
      <c r="H183" s="232">
        <v>3</v>
      </c>
      <c r="I183" s="233"/>
      <c r="J183" s="232">
        <f>ROUND(I183*H183,2)</f>
        <v>0</v>
      </c>
      <c r="K183" s="230" t="s">
        <v>129</v>
      </c>
      <c r="L183" s="41"/>
      <c r="M183" s="234" t="s">
        <v>1</v>
      </c>
      <c r="N183" s="235" t="s">
        <v>38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141</v>
      </c>
      <c r="AT183" s="226" t="s">
        <v>132</v>
      </c>
      <c r="AU183" s="226" t="s">
        <v>83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81</v>
      </c>
      <c r="BK183" s="227">
        <f>ROUND(I183*H183,2)</f>
        <v>0</v>
      </c>
      <c r="BL183" s="14" t="s">
        <v>141</v>
      </c>
      <c r="BM183" s="226" t="s">
        <v>510</v>
      </c>
    </row>
    <row r="184" s="2" customFormat="1" ht="44.25" customHeight="1">
      <c r="A184" s="35"/>
      <c r="B184" s="36"/>
      <c r="C184" s="228" t="s">
        <v>350</v>
      </c>
      <c r="D184" s="228" t="s">
        <v>132</v>
      </c>
      <c r="E184" s="229" t="s">
        <v>383</v>
      </c>
      <c r="F184" s="230" t="s">
        <v>384</v>
      </c>
      <c r="G184" s="231" t="s">
        <v>148</v>
      </c>
      <c r="H184" s="232">
        <v>6</v>
      </c>
      <c r="I184" s="233"/>
      <c r="J184" s="232">
        <f>ROUND(I184*H184,2)</f>
        <v>0</v>
      </c>
      <c r="K184" s="230" t="s">
        <v>129</v>
      </c>
      <c r="L184" s="41"/>
      <c r="M184" s="234" t="s">
        <v>1</v>
      </c>
      <c r="N184" s="235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141</v>
      </c>
      <c r="AT184" s="226" t="s">
        <v>132</v>
      </c>
      <c r="AU184" s="226" t="s">
        <v>83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141</v>
      </c>
      <c r="BM184" s="226" t="s">
        <v>511</v>
      </c>
    </row>
    <row r="185" s="2" customFormat="1" ht="49.05" customHeight="1">
      <c r="A185" s="35"/>
      <c r="B185" s="36"/>
      <c r="C185" s="228" t="s">
        <v>354</v>
      </c>
      <c r="D185" s="228" t="s">
        <v>132</v>
      </c>
      <c r="E185" s="229" t="s">
        <v>164</v>
      </c>
      <c r="F185" s="230" t="s">
        <v>165</v>
      </c>
      <c r="G185" s="231" t="s">
        <v>166</v>
      </c>
      <c r="H185" s="232">
        <v>40</v>
      </c>
      <c r="I185" s="233"/>
      <c r="J185" s="232">
        <f>ROUND(I185*H185,2)</f>
        <v>0</v>
      </c>
      <c r="K185" s="230" t="s">
        <v>129</v>
      </c>
      <c r="L185" s="41"/>
      <c r="M185" s="234" t="s">
        <v>1</v>
      </c>
      <c r="N185" s="235" t="s">
        <v>38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141</v>
      </c>
      <c r="AT185" s="226" t="s">
        <v>132</v>
      </c>
      <c r="AU185" s="226" t="s">
        <v>83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81</v>
      </c>
      <c r="BK185" s="227">
        <f>ROUND(I185*H185,2)</f>
        <v>0</v>
      </c>
      <c r="BL185" s="14" t="s">
        <v>141</v>
      </c>
      <c r="BM185" s="226" t="s">
        <v>512</v>
      </c>
    </row>
    <row r="186" s="12" customFormat="1" ht="22.8" customHeight="1">
      <c r="A186" s="12"/>
      <c r="B186" s="199"/>
      <c r="C186" s="200"/>
      <c r="D186" s="201" t="s">
        <v>72</v>
      </c>
      <c r="E186" s="213" t="s">
        <v>387</v>
      </c>
      <c r="F186" s="213" t="s">
        <v>388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SUM(P187:P191)</f>
        <v>0</v>
      </c>
      <c r="Q186" s="207"/>
      <c r="R186" s="208">
        <f>SUM(R187:R191)</f>
        <v>0</v>
      </c>
      <c r="S186" s="207"/>
      <c r="T186" s="209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81</v>
      </c>
      <c r="AT186" s="211" t="s">
        <v>72</v>
      </c>
      <c r="AU186" s="211" t="s">
        <v>81</v>
      </c>
      <c r="AY186" s="210" t="s">
        <v>122</v>
      </c>
      <c r="BK186" s="212">
        <f>SUM(BK187:BK191)</f>
        <v>0</v>
      </c>
    </row>
    <row r="187" s="2" customFormat="1" ht="24.15" customHeight="1">
      <c r="A187" s="35"/>
      <c r="B187" s="36"/>
      <c r="C187" s="228" t="s">
        <v>358</v>
      </c>
      <c r="D187" s="228" t="s">
        <v>132</v>
      </c>
      <c r="E187" s="229" t="s">
        <v>390</v>
      </c>
      <c r="F187" s="230" t="s">
        <v>391</v>
      </c>
      <c r="G187" s="231" t="s">
        <v>392</v>
      </c>
      <c r="H187" s="232">
        <v>5.5</v>
      </c>
      <c r="I187" s="233"/>
      <c r="J187" s="232">
        <f>ROUND(I187*H187,2)</f>
        <v>0</v>
      </c>
      <c r="K187" s="230" t="s">
        <v>129</v>
      </c>
      <c r="L187" s="41"/>
      <c r="M187" s="234" t="s">
        <v>1</v>
      </c>
      <c r="N187" s="235" t="s">
        <v>38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141</v>
      </c>
      <c r="AT187" s="226" t="s">
        <v>132</v>
      </c>
      <c r="AU187" s="226" t="s">
        <v>83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81</v>
      </c>
      <c r="BK187" s="227">
        <f>ROUND(I187*H187,2)</f>
        <v>0</v>
      </c>
      <c r="BL187" s="14" t="s">
        <v>141</v>
      </c>
      <c r="BM187" s="226" t="s">
        <v>513</v>
      </c>
    </row>
    <row r="188" s="2" customFormat="1" ht="24.15" customHeight="1">
      <c r="A188" s="35"/>
      <c r="B188" s="36"/>
      <c r="C188" s="228" t="s">
        <v>362</v>
      </c>
      <c r="D188" s="228" t="s">
        <v>132</v>
      </c>
      <c r="E188" s="229" t="s">
        <v>395</v>
      </c>
      <c r="F188" s="230" t="s">
        <v>396</v>
      </c>
      <c r="G188" s="231" t="s">
        <v>392</v>
      </c>
      <c r="H188" s="232">
        <v>5.5</v>
      </c>
      <c r="I188" s="233"/>
      <c r="J188" s="232">
        <f>ROUND(I188*H188,2)</f>
        <v>0</v>
      </c>
      <c r="K188" s="230" t="s">
        <v>129</v>
      </c>
      <c r="L188" s="41"/>
      <c r="M188" s="234" t="s">
        <v>1</v>
      </c>
      <c r="N188" s="235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141</v>
      </c>
      <c r="AT188" s="226" t="s">
        <v>132</v>
      </c>
      <c r="AU188" s="226" t="s">
        <v>83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141</v>
      </c>
      <c r="BM188" s="226" t="s">
        <v>514</v>
      </c>
    </row>
    <row r="189" s="2" customFormat="1" ht="101.25" customHeight="1">
      <c r="A189" s="35"/>
      <c r="B189" s="36"/>
      <c r="C189" s="228" t="s">
        <v>366</v>
      </c>
      <c r="D189" s="228" t="s">
        <v>132</v>
      </c>
      <c r="E189" s="229" t="s">
        <v>399</v>
      </c>
      <c r="F189" s="230" t="s">
        <v>515</v>
      </c>
      <c r="G189" s="231" t="s">
        <v>148</v>
      </c>
      <c r="H189" s="232">
        <v>1</v>
      </c>
      <c r="I189" s="233"/>
      <c r="J189" s="232">
        <f>ROUND(I189*H189,2)</f>
        <v>0</v>
      </c>
      <c r="K189" s="230" t="s">
        <v>129</v>
      </c>
      <c r="L189" s="41"/>
      <c r="M189" s="234" t="s">
        <v>1</v>
      </c>
      <c r="N189" s="235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141</v>
      </c>
      <c r="AT189" s="226" t="s">
        <v>132</v>
      </c>
      <c r="AU189" s="226" t="s">
        <v>83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141</v>
      </c>
      <c r="BM189" s="226" t="s">
        <v>516</v>
      </c>
    </row>
    <row r="190" s="2" customFormat="1" ht="33" customHeight="1">
      <c r="A190" s="35"/>
      <c r="B190" s="36"/>
      <c r="C190" s="228" t="s">
        <v>370</v>
      </c>
      <c r="D190" s="228" t="s">
        <v>132</v>
      </c>
      <c r="E190" s="229" t="s">
        <v>403</v>
      </c>
      <c r="F190" s="230" t="s">
        <v>404</v>
      </c>
      <c r="G190" s="231" t="s">
        <v>148</v>
      </c>
      <c r="H190" s="232">
        <v>6</v>
      </c>
      <c r="I190" s="233"/>
      <c r="J190" s="232">
        <f>ROUND(I190*H190,2)</f>
        <v>0</v>
      </c>
      <c r="K190" s="230" t="s">
        <v>129</v>
      </c>
      <c r="L190" s="41"/>
      <c r="M190" s="234" t="s">
        <v>1</v>
      </c>
      <c r="N190" s="235" t="s">
        <v>38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141</v>
      </c>
      <c r="AT190" s="226" t="s">
        <v>132</v>
      </c>
      <c r="AU190" s="226" t="s">
        <v>83</v>
      </c>
      <c r="AY190" s="14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81</v>
      </c>
      <c r="BK190" s="227">
        <f>ROUND(I190*H190,2)</f>
        <v>0</v>
      </c>
      <c r="BL190" s="14" t="s">
        <v>141</v>
      </c>
      <c r="BM190" s="226" t="s">
        <v>517</v>
      </c>
    </row>
    <row r="191" s="2" customFormat="1" ht="44.25" customHeight="1">
      <c r="A191" s="35"/>
      <c r="B191" s="36"/>
      <c r="C191" s="228" t="s">
        <v>374</v>
      </c>
      <c r="D191" s="228" t="s">
        <v>132</v>
      </c>
      <c r="E191" s="229" t="s">
        <v>407</v>
      </c>
      <c r="F191" s="230" t="s">
        <v>518</v>
      </c>
      <c r="G191" s="231" t="s">
        <v>148</v>
      </c>
      <c r="H191" s="232">
        <v>1</v>
      </c>
      <c r="I191" s="233"/>
      <c r="J191" s="232">
        <f>ROUND(I191*H191,2)</f>
        <v>0</v>
      </c>
      <c r="K191" s="230" t="s">
        <v>129</v>
      </c>
      <c r="L191" s="41"/>
      <c r="M191" s="234" t="s">
        <v>1</v>
      </c>
      <c r="N191" s="235" t="s">
        <v>38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141</v>
      </c>
      <c r="AT191" s="226" t="s">
        <v>132</v>
      </c>
      <c r="AU191" s="226" t="s">
        <v>83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81</v>
      </c>
      <c r="BK191" s="227">
        <f>ROUND(I191*H191,2)</f>
        <v>0</v>
      </c>
      <c r="BL191" s="14" t="s">
        <v>141</v>
      </c>
      <c r="BM191" s="226" t="s">
        <v>519</v>
      </c>
    </row>
    <row r="192" s="12" customFormat="1" ht="22.8" customHeight="1">
      <c r="A192" s="12"/>
      <c r="B192" s="199"/>
      <c r="C192" s="200"/>
      <c r="D192" s="201" t="s">
        <v>72</v>
      </c>
      <c r="E192" s="213" t="s">
        <v>410</v>
      </c>
      <c r="F192" s="213" t="s">
        <v>411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SUM(P193:P196)</f>
        <v>0</v>
      </c>
      <c r="Q192" s="207"/>
      <c r="R192" s="208">
        <f>SUM(R193:R196)</f>
        <v>0</v>
      </c>
      <c r="S192" s="207"/>
      <c r="T192" s="209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81</v>
      </c>
      <c r="AT192" s="211" t="s">
        <v>72</v>
      </c>
      <c r="AU192" s="211" t="s">
        <v>81</v>
      </c>
      <c r="AY192" s="210" t="s">
        <v>122</v>
      </c>
      <c r="BK192" s="212">
        <f>SUM(BK193:BK196)</f>
        <v>0</v>
      </c>
    </row>
    <row r="193" s="2" customFormat="1" ht="111.75" customHeight="1">
      <c r="A193" s="35"/>
      <c r="B193" s="36"/>
      <c r="C193" s="228" t="s">
        <v>378</v>
      </c>
      <c r="D193" s="228" t="s">
        <v>132</v>
      </c>
      <c r="E193" s="229" t="s">
        <v>520</v>
      </c>
      <c r="F193" s="230" t="s">
        <v>521</v>
      </c>
      <c r="G193" s="231" t="s">
        <v>148</v>
      </c>
      <c r="H193" s="232">
        <v>10</v>
      </c>
      <c r="I193" s="233"/>
      <c r="J193" s="232">
        <f>ROUND(I193*H193,2)</f>
        <v>0</v>
      </c>
      <c r="K193" s="230" t="s">
        <v>1</v>
      </c>
      <c r="L193" s="41"/>
      <c r="M193" s="234" t="s">
        <v>1</v>
      </c>
      <c r="N193" s="235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141</v>
      </c>
      <c r="AT193" s="226" t="s">
        <v>132</v>
      </c>
      <c r="AU193" s="226" t="s">
        <v>83</v>
      </c>
      <c r="AY193" s="14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141</v>
      </c>
      <c r="BM193" s="226" t="s">
        <v>522</v>
      </c>
    </row>
    <row r="194" s="2" customFormat="1" ht="189.75" customHeight="1">
      <c r="A194" s="35"/>
      <c r="B194" s="36"/>
      <c r="C194" s="228" t="s">
        <v>382</v>
      </c>
      <c r="D194" s="228" t="s">
        <v>132</v>
      </c>
      <c r="E194" s="229" t="s">
        <v>417</v>
      </c>
      <c r="F194" s="230" t="s">
        <v>523</v>
      </c>
      <c r="G194" s="231" t="s">
        <v>419</v>
      </c>
      <c r="H194" s="232">
        <v>35</v>
      </c>
      <c r="I194" s="233"/>
      <c r="J194" s="232">
        <f>ROUND(I194*H194,2)</f>
        <v>0</v>
      </c>
      <c r="K194" s="230" t="s">
        <v>1</v>
      </c>
      <c r="L194" s="41"/>
      <c r="M194" s="234" t="s">
        <v>1</v>
      </c>
      <c r="N194" s="235" t="s">
        <v>38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141</v>
      </c>
      <c r="AT194" s="226" t="s">
        <v>132</v>
      </c>
      <c r="AU194" s="226" t="s">
        <v>83</v>
      </c>
      <c r="AY194" s="14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141</v>
      </c>
      <c r="BM194" s="226" t="s">
        <v>524</v>
      </c>
    </row>
    <row r="195" s="2" customFormat="1" ht="78" customHeight="1">
      <c r="A195" s="35"/>
      <c r="B195" s="36"/>
      <c r="C195" s="228" t="s">
        <v>135</v>
      </c>
      <c r="D195" s="228" t="s">
        <v>132</v>
      </c>
      <c r="E195" s="229" t="s">
        <v>422</v>
      </c>
      <c r="F195" s="230" t="s">
        <v>525</v>
      </c>
      <c r="G195" s="231" t="s">
        <v>419</v>
      </c>
      <c r="H195" s="232">
        <v>35</v>
      </c>
      <c r="I195" s="233"/>
      <c r="J195" s="232">
        <f>ROUND(I195*H195,2)</f>
        <v>0</v>
      </c>
      <c r="K195" s="230" t="s">
        <v>129</v>
      </c>
      <c r="L195" s="41"/>
      <c r="M195" s="234" t="s">
        <v>1</v>
      </c>
      <c r="N195" s="235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141</v>
      </c>
      <c r="AT195" s="226" t="s">
        <v>132</v>
      </c>
      <c r="AU195" s="226" t="s">
        <v>83</v>
      </c>
      <c r="AY195" s="14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141</v>
      </c>
      <c r="BM195" s="226" t="s">
        <v>526</v>
      </c>
    </row>
    <row r="196" s="2" customFormat="1" ht="90" customHeight="1">
      <c r="A196" s="35"/>
      <c r="B196" s="36"/>
      <c r="C196" s="228" t="s">
        <v>389</v>
      </c>
      <c r="D196" s="228" t="s">
        <v>132</v>
      </c>
      <c r="E196" s="229" t="s">
        <v>426</v>
      </c>
      <c r="F196" s="230" t="s">
        <v>527</v>
      </c>
      <c r="G196" s="231" t="s">
        <v>419</v>
      </c>
      <c r="H196" s="232">
        <v>0.029999999999999999</v>
      </c>
      <c r="I196" s="233"/>
      <c r="J196" s="232">
        <f>ROUND(I196*H196,2)</f>
        <v>0</v>
      </c>
      <c r="K196" s="230" t="s">
        <v>129</v>
      </c>
      <c r="L196" s="41"/>
      <c r="M196" s="234" t="s">
        <v>1</v>
      </c>
      <c r="N196" s="235" t="s">
        <v>38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141</v>
      </c>
      <c r="AT196" s="226" t="s">
        <v>132</v>
      </c>
      <c r="AU196" s="226" t="s">
        <v>83</v>
      </c>
      <c r="AY196" s="14" t="s">
        <v>122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81</v>
      </c>
      <c r="BK196" s="227">
        <f>ROUND(I196*H196,2)</f>
        <v>0</v>
      </c>
      <c r="BL196" s="14" t="s">
        <v>141</v>
      </c>
      <c r="BM196" s="226" t="s">
        <v>528</v>
      </c>
    </row>
    <row r="197" s="12" customFormat="1" ht="25.92" customHeight="1">
      <c r="A197" s="12"/>
      <c r="B197" s="199"/>
      <c r="C197" s="200"/>
      <c r="D197" s="201" t="s">
        <v>72</v>
      </c>
      <c r="E197" s="202" t="s">
        <v>429</v>
      </c>
      <c r="F197" s="202" t="s">
        <v>430</v>
      </c>
      <c r="G197" s="200"/>
      <c r="H197" s="200"/>
      <c r="I197" s="203"/>
      <c r="J197" s="204">
        <f>BK197</f>
        <v>0</v>
      </c>
      <c r="K197" s="200"/>
      <c r="L197" s="205"/>
      <c r="M197" s="206"/>
      <c r="N197" s="207"/>
      <c r="O197" s="207"/>
      <c r="P197" s="208">
        <f>SUM(P198:P199)</f>
        <v>0</v>
      </c>
      <c r="Q197" s="207"/>
      <c r="R197" s="208">
        <f>SUM(R198:R199)</f>
        <v>0</v>
      </c>
      <c r="S197" s="207"/>
      <c r="T197" s="20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145</v>
      </c>
      <c r="AT197" s="211" t="s">
        <v>72</v>
      </c>
      <c r="AU197" s="211" t="s">
        <v>73</v>
      </c>
      <c r="AY197" s="210" t="s">
        <v>122</v>
      </c>
      <c r="BK197" s="212">
        <f>SUM(BK198:BK199)</f>
        <v>0</v>
      </c>
    </row>
    <row r="198" s="2" customFormat="1" ht="24.15" customHeight="1">
      <c r="A198" s="35"/>
      <c r="B198" s="36"/>
      <c r="C198" s="228" t="s">
        <v>394</v>
      </c>
      <c r="D198" s="228" t="s">
        <v>132</v>
      </c>
      <c r="E198" s="229" t="s">
        <v>432</v>
      </c>
      <c r="F198" s="230" t="s">
        <v>433</v>
      </c>
      <c r="G198" s="231" t="s">
        <v>434</v>
      </c>
      <c r="H198" s="233"/>
      <c r="I198" s="233"/>
      <c r="J198" s="232">
        <f>ROUND(I198*H198,2)</f>
        <v>0</v>
      </c>
      <c r="K198" s="230" t="s">
        <v>129</v>
      </c>
      <c r="L198" s="41"/>
      <c r="M198" s="234" t="s">
        <v>1</v>
      </c>
      <c r="N198" s="235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141</v>
      </c>
      <c r="AT198" s="226" t="s">
        <v>132</v>
      </c>
      <c r="AU198" s="226" t="s">
        <v>81</v>
      </c>
      <c r="AY198" s="14" t="s">
        <v>122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141</v>
      </c>
      <c r="BM198" s="226" t="s">
        <v>529</v>
      </c>
    </row>
    <row r="199" s="2" customFormat="1" ht="90" customHeight="1">
      <c r="A199" s="35"/>
      <c r="B199" s="36"/>
      <c r="C199" s="228" t="s">
        <v>398</v>
      </c>
      <c r="D199" s="228" t="s">
        <v>132</v>
      </c>
      <c r="E199" s="229" t="s">
        <v>437</v>
      </c>
      <c r="F199" s="230" t="s">
        <v>530</v>
      </c>
      <c r="G199" s="231" t="s">
        <v>434</v>
      </c>
      <c r="H199" s="233"/>
      <c r="I199" s="233"/>
      <c r="J199" s="232">
        <f>ROUND(I199*H199,2)</f>
        <v>0</v>
      </c>
      <c r="K199" s="230" t="s">
        <v>129</v>
      </c>
      <c r="L199" s="41"/>
      <c r="M199" s="236" t="s">
        <v>1</v>
      </c>
      <c r="N199" s="237" t="s">
        <v>38</v>
      </c>
      <c r="O199" s="238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141</v>
      </c>
      <c r="AT199" s="226" t="s">
        <v>132</v>
      </c>
      <c r="AU199" s="226" t="s">
        <v>81</v>
      </c>
      <c r="AY199" s="14" t="s">
        <v>122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81</v>
      </c>
      <c r="BK199" s="227">
        <f>ROUND(I199*H199,2)</f>
        <v>0</v>
      </c>
      <c r="BL199" s="14" t="s">
        <v>141</v>
      </c>
      <c r="BM199" s="226" t="s">
        <v>531</v>
      </c>
    </row>
    <row r="200" s="2" customFormat="1" ht="6.96" customHeight="1">
      <c r="A200" s="35"/>
      <c r="B200" s="63"/>
      <c r="C200" s="64"/>
      <c r="D200" s="64"/>
      <c r="E200" s="64"/>
      <c r="F200" s="64"/>
      <c r="G200" s="64"/>
      <c r="H200" s="64"/>
      <c r="I200" s="64"/>
      <c r="J200" s="64"/>
      <c r="K200" s="64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z/vRgOH9wcl6ITuEs7h6DVe9zSxtCaw+BB6ouU754hPrPq+CGVZsTahmFHBI5mHtIRooGQrvgxMrSsC+KstB7A==" hashValue="69kXopp4PanHOQ1yxF4jm56FpUTmO0AfAlff6mZi3mcILncq0IsF5Bo9Pd1D0N6I7vhlrc7P5lnuJEEY2roSvg==" algorithmName="SHA-512" password="CC35"/>
  <autoFilter ref="C123:K19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'Rekapitulace stavby'!K6</f>
        <v xml:space="preserve">Oprava trakčního  vedení v úseku Louky nad Olší - Karviná hl.n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441</v>
      </c>
      <c r="G12" s="35"/>
      <c r="H12" s="35"/>
      <c r="I12" s="137" t="s">
        <v>21</v>
      </c>
      <c r="J12" s="141" t="str">
        <f>'Rekapitulace stavby'!AN8</f>
        <v>8. 2. 2024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30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ROUND((SUM(BE119:BE130)),  2)</f>
        <v>0</v>
      </c>
      <c r="G33" s="35"/>
      <c r="H33" s="35"/>
      <c r="I33" s="152">
        <v>0.20999999999999999</v>
      </c>
      <c r="J33" s="151">
        <f>ROUND(((SUM(BE119:BE130))*I33),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ROUND((SUM(BF119:BF130)),  2)</f>
        <v>0</v>
      </c>
      <c r="G34" s="35"/>
      <c r="H34" s="35"/>
      <c r="I34" s="152">
        <v>0.14999999999999999</v>
      </c>
      <c r="J34" s="151">
        <f>ROUND(((SUM(BF119:BF130))*I34),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ROUND((SUM(BG119:BG130)),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ROUND((SUM(BH119:BH130)),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ROUND((SUM(BI119:BI130)),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Oprava trakčního  vedení v úseku Louky nad Olší - Karviná hl.n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04 - ZOK - 0.TK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t.ú. Louky nad Olší - Karviná 0.TK</v>
      </c>
      <c r="G89" s="37"/>
      <c r="H89" s="37"/>
      <c r="I89" s="29" t="s">
        <v>21</v>
      </c>
      <c r="J89" s="76" t="str">
        <f>IF(J12="","",J12)</f>
        <v>8. 2. 2024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SŽ, s.o. - OŘ Ostrava SEE</v>
      </c>
      <c r="G91" s="37"/>
      <c r="H91" s="37"/>
      <c r="I91" s="29" t="s">
        <v>29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533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534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15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 xml:space="preserve">Oprava trakčního  vedení v úseku Louky nad Olší - Karviná hl.n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04 - ZOK - 0.TK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19</v>
      </c>
      <c r="D113" s="37"/>
      <c r="E113" s="37"/>
      <c r="F113" s="24" t="str">
        <f>F12</f>
        <v>t.ú. Louky nad Olší - Karviná 0.TK</v>
      </c>
      <c r="G113" s="37"/>
      <c r="H113" s="37"/>
      <c r="I113" s="29" t="s">
        <v>21</v>
      </c>
      <c r="J113" s="76" t="str">
        <f>IF(J12="","",J12)</f>
        <v>8. 2. 2024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23</v>
      </c>
      <c r="D115" s="37"/>
      <c r="E115" s="37"/>
      <c r="F115" s="24" t="str">
        <f>E15</f>
        <v>SŽ, s.o. - OŘ Ostrava SEE</v>
      </c>
      <c r="G115" s="37"/>
      <c r="H115" s="37"/>
      <c r="I115" s="29" t="s">
        <v>29</v>
      </c>
      <c r="J115" s="33" t="str">
        <f>E21</f>
        <v>Jiří Wlodaz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>Jiří Wlodaz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109</v>
      </c>
      <c r="D118" s="191" t="s">
        <v>58</v>
      </c>
      <c r="E118" s="191" t="s">
        <v>54</v>
      </c>
      <c r="F118" s="191" t="s">
        <v>55</v>
      </c>
      <c r="G118" s="191" t="s">
        <v>110</v>
      </c>
      <c r="H118" s="191" t="s">
        <v>111</v>
      </c>
      <c r="I118" s="191" t="s">
        <v>112</v>
      </c>
      <c r="J118" s="191" t="s">
        <v>96</v>
      </c>
      <c r="K118" s="192" t="s">
        <v>113</v>
      </c>
      <c r="L118" s="193"/>
      <c r="M118" s="97" t="s">
        <v>1</v>
      </c>
      <c r="N118" s="98" t="s">
        <v>37</v>
      </c>
      <c r="O118" s="98" t="s">
        <v>114</v>
      </c>
      <c r="P118" s="98" t="s">
        <v>115</v>
      </c>
      <c r="Q118" s="98" t="s">
        <v>116</v>
      </c>
      <c r="R118" s="98" t="s">
        <v>117</v>
      </c>
      <c r="S118" s="98" t="s">
        <v>118</v>
      </c>
      <c r="T118" s="99" t="s">
        <v>119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120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98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72</v>
      </c>
      <c r="E120" s="202" t="s">
        <v>121</v>
      </c>
      <c r="F120" s="202" t="s">
        <v>121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P121+P129</f>
        <v>0</v>
      </c>
      <c r="Q120" s="207"/>
      <c r="R120" s="208">
        <f>R121+R129</f>
        <v>0</v>
      </c>
      <c r="S120" s="207"/>
      <c r="T120" s="209">
        <f>T121+T129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81</v>
      </c>
      <c r="AT120" s="211" t="s">
        <v>72</v>
      </c>
      <c r="AU120" s="211" t="s">
        <v>73</v>
      </c>
      <c r="AY120" s="210" t="s">
        <v>122</v>
      </c>
      <c r="BK120" s="212">
        <f>BK121+BK129</f>
        <v>0</v>
      </c>
    </row>
    <row r="121" s="12" customFormat="1" ht="22.8" customHeight="1">
      <c r="A121" s="12"/>
      <c r="B121" s="199"/>
      <c r="C121" s="200"/>
      <c r="D121" s="201" t="s">
        <v>72</v>
      </c>
      <c r="E121" s="213" t="s">
        <v>328</v>
      </c>
      <c r="F121" s="213" t="s">
        <v>535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SUM(P122:P128)</f>
        <v>0</v>
      </c>
      <c r="Q121" s="207"/>
      <c r="R121" s="208">
        <f>SUM(R122:R128)</f>
        <v>0</v>
      </c>
      <c r="S121" s="207"/>
      <c r="T121" s="209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81</v>
      </c>
      <c r="AT121" s="211" t="s">
        <v>72</v>
      </c>
      <c r="AU121" s="211" t="s">
        <v>81</v>
      </c>
      <c r="AY121" s="210" t="s">
        <v>122</v>
      </c>
      <c r="BK121" s="212">
        <f>SUM(BK122:BK128)</f>
        <v>0</v>
      </c>
    </row>
    <row r="122" s="2" customFormat="1" ht="24.15" customHeight="1">
      <c r="A122" s="35"/>
      <c r="B122" s="36"/>
      <c r="C122" s="215" t="s">
        <v>81</v>
      </c>
      <c r="D122" s="215" t="s">
        <v>125</v>
      </c>
      <c r="E122" s="216" t="s">
        <v>536</v>
      </c>
      <c r="F122" s="217" t="s">
        <v>537</v>
      </c>
      <c r="G122" s="218" t="s">
        <v>148</v>
      </c>
      <c r="H122" s="219">
        <v>2</v>
      </c>
      <c r="I122" s="220"/>
      <c r="J122" s="219">
        <f>ROUND(I122*H122,2)</f>
        <v>0</v>
      </c>
      <c r="K122" s="217" t="s">
        <v>129</v>
      </c>
      <c r="L122" s="221"/>
      <c r="M122" s="222" t="s">
        <v>1</v>
      </c>
      <c r="N122" s="223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149</v>
      </c>
      <c r="AT122" s="226" t="s">
        <v>125</v>
      </c>
      <c r="AU122" s="226" t="s">
        <v>83</v>
      </c>
      <c r="AY122" s="14" t="s">
        <v>122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81</v>
      </c>
      <c r="BK122" s="227">
        <f>ROUND(I122*H122,2)</f>
        <v>0</v>
      </c>
      <c r="BL122" s="14" t="s">
        <v>135</v>
      </c>
      <c r="BM122" s="226" t="s">
        <v>538</v>
      </c>
    </row>
    <row r="123" s="2" customFormat="1" ht="16.5" customHeight="1">
      <c r="A123" s="35"/>
      <c r="B123" s="36"/>
      <c r="C123" s="228" t="s">
        <v>83</v>
      </c>
      <c r="D123" s="228" t="s">
        <v>132</v>
      </c>
      <c r="E123" s="229" t="s">
        <v>539</v>
      </c>
      <c r="F123" s="230" t="s">
        <v>540</v>
      </c>
      <c r="G123" s="231" t="s">
        <v>148</v>
      </c>
      <c r="H123" s="232">
        <v>2</v>
      </c>
      <c r="I123" s="233"/>
      <c r="J123" s="232">
        <f>ROUND(I123*H123,2)</f>
        <v>0</v>
      </c>
      <c r="K123" s="230" t="s">
        <v>129</v>
      </c>
      <c r="L123" s="41"/>
      <c r="M123" s="234" t="s">
        <v>1</v>
      </c>
      <c r="N123" s="235" t="s">
        <v>38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135</v>
      </c>
      <c r="AT123" s="226" t="s">
        <v>132</v>
      </c>
      <c r="AU123" s="226" t="s">
        <v>83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81</v>
      </c>
      <c r="BK123" s="227">
        <f>ROUND(I123*H123,2)</f>
        <v>0</v>
      </c>
      <c r="BL123" s="14" t="s">
        <v>135</v>
      </c>
      <c r="BM123" s="226" t="s">
        <v>541</v>
      </c>
    </row>
    <row r="124" s="2" customFormat="1" ht="24.15" customHeight="1">
      <c r="A124" s="35"/>
      <c r="B124" s="36"/>
      <c r="C124" s="215" t="s">
        <v>137</v>
      </c>
      <c r="D124" s="215" t="s">
        <v>125</v>
      </c>
      <c r="E124" s="216" t="s">
        <v>542</v>
      </c>
      <c r="F124" s="217" t="s">
        <v>543</v>
      </c>
      <c r="G124" s="218" t="s">
        <v>148</v>
      </c>
      <c r="H124" s="219">
        <v>1</v>
      </c>
      <c r="I124" s="220"/>
      <c r="J124" s="219">
        <f>ROUND(I124*H124,2)</f>
        <v>0</v>
      </c>
      <c r="K124" s="217" t="s">
        <v>129</v>
      </c>
      <c r="L124" s="221"/>
      <c r="M124" s="222" t="s">
        <v>1</v>
      </c>
      <c r="N124" s="223" t="s">
        <v>38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149</v>
      </c>
      <c r="AT124" s="226" t="s">
        <v>125</v>
      </c>
      <c r="AU124" s="226" t="s">
        <v>83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81</v>
      </c>
      <c r="BK124" s="227">
        <f>ROUND(I124*H124,2)</f>
        <v>0</v>
      </c>
      <c r="BL124" s="14" t="s">
        <v>135</v>
      </c>
      <c r="BM124" s="226" t="s">
        <v>544</v>
      </c>
    </row>
    <row r="125" s="2" customFormat="1" ht="24.15" customHeight="1">
      <c r="A125" s="35"/>
      <c r="B125" s="36"/>
      <c r="C125" s="228" t="s">
        <v>141</v>
      </c>
      <c r="D125" s="228" t="s">
        <v>132</v>
      </c>
      <c r="E125" s="229" t="s">
        <v>545</v>
      </c>
      <c r="F125" s="230" t="s">
        <v>546</v>
      </c>
      <c r="G125" s="231" t="s">
        <v>148</v>
      </c>
      <c r="H125" s="232">
        <v>1</v>
      </c>
      <c r="I125" s="233"/>
      <c r="J125" s="232">
        <f>ROUND(I125*H125,2)</f>
        <v>0</v>
      </c>
      <c r="K125" s="230" t="s">
        <v>129</v>
      </c>
      <c r="L125" s="41"/>
      <c r="M125" s="234" t="s">
        <v>1</v>
      </c>
      <c r="N125" s="235" t="s">
        <v>38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135</v>
      </c>
      <c r="AT125" s="226" t="s">
        <v>132</v>
      </c>
      <c r="AU125" s="226" t="s">
        <v>83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81</v>
      </c>
      <c r="BK125" s="227">
        <f>ROUND(I125*H125,2)</f>
        <v>0</v>
      </c>
      <c r="BL125" s="14" t="s">
        <v>135</v>
      </c>
      <c r="BM125" s="226" t="s">
        <v>547</v>
      </c>
    </row>
    <row r="126" s="2" customFormat="1" ht="24.15" customHeight="1">
      <c r="A126" s="35"/>
      <c r="B126" s="36"/>
      <c r="C126" s="215" t="s">
        <v>145</v>
      </c>
      <c r="D126" s="215" t="s">
        <v>125</v>
      </c>
      <c r="E126" s="216" t="s">
        <v>548</v>
      </c>
      <c r="F126" s="217" t="s">
        <v>549</v>
      </c>
      <c r="G126" s="218" t="s">
        <v>148</v>
      </c>
      <c r="H126" s="219">
        <v>2</v>
      </c>
      <c r="I126" s="220"/>
      <c r="J126" s="219">
        <f>ROUND(I126*H126,2)</f>
        <v>0</v>
      </c>
      <c r="K126" s="217" t="s">
        <v>129</v>
      </c>
      <c r="L126" s="221"/>
      <c r="M126" s="222" t="s">
        <v>1</v>
      </c>
      <c r="N126" s="223" t="s">
        <v>38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149</v>
      </c>
      <c r="AT126" s="226" t="s">
        <v>125</v>
      </c>
      <c r="AU126" s="226" t="s">
        <v>83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81</v>
      </c>
      <c r="BK126" s="227">
        <f>ROUND(I126*H126,2)</f>
        <v>0</v>
      </c>
      <c r="BL126" s="14" t="s">
        <v>135</v>
      </c>
      <c r="BM126" s="226" t="s">
        <v>550</v>
      </c>
    </row>
    <row r="127" s="2" customFormat="1" ht="21.75" customHeight="1">
      <c r="A127" s="35"/>
      <c r="B127" s="36"/>
      <c r="C127" s="228" t="s">
        <v>151</v>
      </c>
      <c r="D127" s="228" t="s">
        <v>132</v>
      </c>
      <c r="E127" s="229" t="s">
        <v>551</v>
      </c>
      <c r="F127" s="230" t="s">
        <v>552</v>
      </c>
      <c r="G127" s="231" t="s">
        <v>148</v>
      </c>
      <c r="H127" s="232">
        <v>2</v>
      </c>
      <c r="I127" s="233"/>
      <c r="J127" s="232">
        <f>ROUND(I127*H127,2)</f>
        <v>0</v>
      </c>
      <c r="K127" s="230" t="s">
        <v>129</v>
      </c>
      <c r="L127" s="41"/>
      <c r="M127" s="234" t="s">
        <v>1</v>
      </c>
      <c r="N127" s="235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135</v>
      </c>
      <c r="AT127" s="226" t="s">
        <v>132</v>
      </c>
      <c r="AU127" s="226" t="s">
        <v>83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81</v>
      </c>
      <c r="BK127" s="227">
        <f>ROUND(I127*H127,2)</f>
        <v>0</v>
      </c>
      <c r="BL127" s="14" t="s">
        <v>135</v>
      </c>
      <c r="BM127" s="226" t="s">
        <v>553</v>
      </c>
    </row>
    <row r="128" s="2" customFormat="1" ht="49.05" customHeight="1">
      <c r="A128" s="35"/>
      <c r="B128" s="36"/>
      <c r="C128" s="228" t="s">
        <v>155</v>
      </c>
      <c r="D128" s="228" t="s">
        <v>132</v>
      </c>
      <c r="E128" s="229" t="s">
        <v>164</v>
      </c>
      <c r="F128" s="230" t="s">
        <v>165</v>
      </c>
      <c r="G128" s="231" t="s">
        <v>166</v>
      </c>
      <c r="H128" s="232">
        <v>5</v>
      </c>
      <c r="I128" s="233"/>
      <c r="J128" s="232">
        <f>ROUND(I128*H128,2)</f>
        <v>0</v>
      </c>
      <c r="K128" s="230" t="s">
        <v>129</v>
      </c>
      <c r="L128" s="41"/>
      <c r="M128" s="234" t="s">
        <v>1</v>
      </c>
      <c r="N128" s="235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141</v>
      </c>
      <c r="AT128" s="226" t="s">
        <v>132</v>
      </c>
      <c r="AU128" s="226" t="s">
        <v>83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141</v>
      </c>
      <c r="BM128" s="226" t="s">
        <v>554</v>
      </c>
    </row>
    <row r="129" s="12" customFormat="1" ht="22.8" customHeight="1">
      <c r="A129" s="12"/>
      <c r="B129" s="199"/>
      <c r="C129" s="200"/>
      <c r="D129" s="201" t="s">
        <v>72</v>
      </c>
      <c r="E129" s="213" t="s">
        <v>555</v>
      </c>
      <c r="F129" s="213" t="s">
        <v>556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P130</f>
        <v>0</v>
      </c>
      <c r="Q129" s="207"/>
      <c r="R129" s="208">
        <f>R130</f>
        <v>0</v>
      </c>
      <c r="S129" s="207"/>
      <c r="T129" s="20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81</v>
      </c>
      <c r="AT129" s="211" t="s">
        <v>72</v>
      </c>
      <c r="AU129" s="211" t="s">
        <v>81</v>
      </c>
      <c r="AY129" s="210" t="s">
        <v>122</v>
      </c>
      <c r="BK129" s="212">
        <f>BK130</f>
        <v>0</v>
      </c>
    </row>
    <row r="130" s="2" customFormat="1" ht="49.05" customHeight="1">
      <c r="A130" s="35"/>
      <c r="B130" s="36"/>
      <c r="C130" s="228" t="s">
        <v>159</v>
      </c>
      <c r="D130" s="228" t="s">
        <v>132</v>
      </c>
      <c r="E130" s="229" t="s">
        <v>557</v>
      </c>
      <c r="F130" s="230" t="s">
        <v>558</v>
      </c>
      <c r="G130" s="231" t="s">
        <v>148</v>
      </c>
      <c r="H130" s="232">
        <v>2</v>
      </c>
      <c r="I130" s="233"/>
      <c r="J130" s="232">
        <f>ROUND(I130*H130,2)</f>
        <v>0</v>
      </c>
      <c r="K130" s="230" t="s">
        <v>129</v>
      </c>
      <c r="L130" s="41"/>
      <c r="M130" s="236" t="s">
        <v>1</v>
      </c>
      <c r="N130" s="237" t="s">
        <v>38</v>
      </c>
      <c r="O130" s="238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141</v>
      </c>
      <c r="AT130" s="226" t="s">
        <v>132</v>
      </c>
      <c r="AU130" s="226" t="s">
        <v>83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141</v>
      </c>
      <c r="BM130" s="226" t="s">
        <v>559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EiK5Y/RBG0mGvWNfHajcVJUM/RYfzseOUNIBu8fA8HRZDywtuZmEcze+1wqIvrc1XfhC5lLVSEGjqFy6lfGndw==" hashValue="dEPU4ZIFVjgRFrPgRrPVtqNNZwxCAq5rxY1MaB1d2g1GKv0E5REw8hRFp5SHSN/nSBbT70RMF0H3zv1gFcZqYQ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2024-02-20T08:17:01Z</dcterms:created>
  <dcterms:modified xsi:type="dcterms:W3CDTF">2024-02-20T08:17:04Z</dcterms:modified>
</cp:coreProperties>
</file>